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124226"/>
  <mc:AlternateContent xmlns:mc="http://schemas.openxmlformats.org/markup-compatibility/2006">
    <mc:Choice Requires="x15">
      <x15ac:absPath xmlns:x15ac="http://schemas.microsoft.com/office/spreadsheetml/2010/11/ac" url="Z:\01 - AFFAIRES\24220_ CNRS IBMC HALL\06_PHASE PRO\VERSION FINALE\DOSSIER TRANSMIS AU MOA le 03 12  25\"/>
    </mc:Choice>
  </mc:AlternateContent>
  <xr:revisionPtr revIDLastSave="0" documentId="13_ncr:1_{770DF265-278B-4A7D-BD18-AE377088E91C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DPGF " sheetId="21" r:id="rId1"/>
    <sheet name="RECAPITULATION" sheetId="22" r:id="rId2"/>
    <sheet name="Feuil1" sheetId="23" r:id="rId3"/>
  </sheets>
  <externalReferences>
    <externalReference r:id="rId4"/>
  </externalReferences>
  <definedNames>
    <definedName name="_Toc182164543" localSheetId="0">'DPGF '!#REF!</definedName>
    <definedName name="_xlnm.Print_Area" localSheetId="0">'DPGF '!$A$1:$F$407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37" i="21" l="1"/>
  <c r="F340" i="21"/>
  <c r="F402" i="21"/>
  <c r="F377" i="21"/>
  <c r="F329" i="21"/>
  <c r="F212" i="21"/>
  <c r="F210" i="21"/>
  <c r="F205" i="21"/>
  <c r="F206" i="21"/>
  <c r="F207" i="21"/>
  <c r="F208" i="21"/>
  <c r="F209" i="21" l="1"/>
  <c r="D195" i="21"/>
  <c r="F185" i="21"/>
  <c r="F404" i="21" l="1"/>
  <c r="F399" i="21"/>
  <c r="F394" i="21"/>
  <c r="F393" i="21"/>
  <c r="F390" i="21"/>
  <c r="F383" i="21"/>
  <c r="F382" i="21"/>
  <c r="F381" i="21"/>
  <c r="F373" i="21"/>
  <c r="F371" i="21"/>
  <c r="F369" i="21"/>
  <c r="F362" i="21"/>
  <c r="F364" i="21" s="1"/>
  <c r="E45" i="22" s="1"/>
  <c r="F336" i="21"/>
  <c r="F335" i="21"/>
  <c r="F327" i="21"/>
  <c r="F325" i="21"/>
  <c r="F323" i="21"/>
  <c r="F321" i="21"/>
  <c r="F319" i="21"/>
  <c r="F317" i="21"/>
  <c r="F315" i="21"/>
  <c r="F301" i="21"/>
  <c r="F299" i="21"/>
  <c r="F297" i="21"/>
  <c r="F295" i="21"/>
  <c r="F293" i="21"/>
  <c r="F289" i="21"/>
  <c r="F285" i="21"/>
  <c r="F283" i="21"/>
  <c r="F281" i="21"/>
  <c r="F279" i="21"/>
  <c r="F272" i="21"/>
  <c r="F275" i="21" s="1"/>
  <c r="E31" i="22" s="1"/>
  <c r="F162" i="21"/>
  <c r="F266" i="21"/>
  <c r="F263" i="21"/>
  <c r="F258" i="21"/>
  <c r="F255" i="21"/>
  <c r="F252" i="21"/>
  <c r="F249" i="21"/>
  <c r="F248" i="21"/>
  <c r="F245" i="21"/>
  <c r="F242" i="21"/>
  <c r="F239" i="21"/>
  <c r="F236" i="21"/>
  <c r="F233" i="21"/>
  <c r="F227" i="21"/>
  <c r="F225" i="21"/>
  <c r="F224" i="21"/>
  <c r="F223" i="21"/>
  <c r="F220" i="21"/>
  <c r="F219" i="21"/>
  <c r="F218" i="21"/>
  <c r="F192" i="21"/>
  <c r="F190" i="21"/>
  <c r="F188" i="21"/>
  <c r="F186" i="21"/>
  <c r="F184" i="21"/>
  <c r="F183" i="21"/>
  <c r="F182" i="21"/>
  <c r="F181" i="21"/>
  <c r="F180" i="21"/>
  <c r="F177" i="21"/>
  <c r="F176" i="21"/>
  <c r="F174" i="21"/>
  <c r="F173" i="21"/>
  <c r="F171" i="21"/>
  <c r="F170" i="21"/>
  <c r="F168" i="21"/>
  <c r="F167" i="21"/>
  <c r="F163" i="21"/>
  <c r="F161" i="21"/>
  <c r="F156" i="21"/>
  <c r="F155" i="21"/>
  <c r="F152" i="21"/>
  <c r="F148" i="21"/>
  <c r="F135" i="21"/>
  <c r="F132" i="21"/>
  <c r="F130" i="21"/>
  <c r="F128" i="21"/>
  <c r="F123" i="21"/>
  <c r="F122" i="21"/>
  <c r="F119" i="21"/>
  <c r="F113" i="21"/>
  <c r="F112" i="21"/>
  <c r="F107" i="21"/>
  <c r="F101" i="21"/>
  <c r="F98" i="21"/>
  <c r="F86" i="21"/>
  <c r="F87" i="21" s="1"/>
  <c r="E21" i="22" s="1"/>
  <c r="F83" i="21"/>
  <c r="F80" i="21"/>
  <c r="F64" i="21"/>
  <c r="F66" i="21" s="1"/>
  <c r="E19" i="22" s="1"/>
  <c r="F60" i="21"/>
  <c r="F58" i="21"/>
  <c r="F59" i="21"/>
  <c r="F40" i="21"/>
  <c r="F45" i="21" s="1"/>
  <c r="E13" i="22" s="1"/>
  <c r="F39" i="21"/>
  <c r="F38" i="21"/>
  <c r="F37" i="21"/>
  <c r="F30" i="21"/>
  <c r="F28" i="21"/>
  <c r="F27" i="21"/>
  <c r="F24" i="21"/>
  <c r="F23" i="21"/>
  <c r="F20" i="21"/>
  <c r="F19" i="21"/>
  <c r="F18" i="21"/>
  <c r="F13" i="21"/>
  <c r="F15" i="21" s="1"/>
  <c r="E9" i="22" s="1"/>
  <c r="D125" i="21"/>
  <c r="F125" i="21" s="1"/>
  <c r="F61" i="21" l="1"/>
  <c r="E17" i="22" s="1"/>
  <c r="F32" i="21"/>
  <c r="E11" i="22" s="1"/>
  <c r="E23" i="22"/>
  <c r="F304" i="21"/>
  <c r="E33" i="22" s="1"/>
  <c r="F342" i="21"/>
  <c r="E35" i="22" s="1"/>
  <c r="F103" i="21"/>
  <c r="E25" i="22" s="1"/>
  <c r="E15" i="22"/>
  <c r="D396" i="21"/>
  <c r="F396" i="21" s="1"/>
  <c r="F407" i="21" s="1"/>
  <c r="E47" i="22" s="1"/>
  <c r="D388" i="21"/>
  <c r="F388" i="21" s="1"/>
  <c r="D387" i="21"/>
  <c r="F387" i="21" s="1"/>
  <c r="D386" i="21"/>
  <c r="F386" i="21" s="1"/>
  <c r="F204" i="21"/>
  <c r="F268" i="21" s="1"/>
  <c r="F203" i="21"/>
  <c r="F202" i="21"/>
  <c r="F195" i="21"/>
  <c r="D117" i="21"/>
  <c r="F117" i="21" s="1"/>
  <c r="D116" i="21"/>
  <c r="F116" i="21" s="1"/>
  <c r="F137" i="21" l="1"/>
  <c r="E27" i="22" s="1"/>
  <c r="F344" i="21"/>
  <c r="B9" i="22"/>
  <c r="E29" i="22" l="1"/>
  <c r="E37" i="22" l="1"/>
  <c r="E39" i="22" s="1"/>
  <c r="E41" i="22" s="1"/>
  <c r="E43" i="22" s="1"/>
</calcChain>
</file>

<file path=xl/sharedStrings.xml><?xml version="1.0" encoding="utf-8"?>
<sst xmlns="http://schemas.openxmlformats.org/spreadsheetml/2006/main" count="586" uniqueCount="348">
  <si>
    <t>Désignation des ouvrages</t>
  </si>
  <si>
    <t>Unités</t>
  </si>
  <si>
    <t>Quantités</t>
  </si>
  <si>
    <t>prix unit.</t>
  </si>
  <si>
    <t>prix total  HT</t>
  </si>
  <si>
    <t>CADRE DE DECOMPOSITION DU  PRIX  GLOBALE ET FORFAITAIRE</t>
  </si>
  <si>
    <t>RECAPITULATION GENERALE</t>
  </si>
  <si>
    <t>DE LA DECOMPOSITION DU PRIX GLOBAL ET FORFAITAIRE</t>
  </si>
  <si>
    <t>€uros HT</t>
  </si>
  <si>
    <t>TOTAL GENERAL HORS TAXES</t>
  </si>
  <si>
    <t xml:space="preserve"> TVA  20%</t>
  </si>
  <si>
    <t xml:space="preserve">TOTAL GENERALTOUTES TAXES COMPRISES </t>
  </si>
  <si>
    <t xml:space="preserve">En toutes lettres : </t>
  </si>
  <si>
    <t>................................................................................................................................…</t>
  </si>
  <si>
    <t>...................................................................................................................................</t>
  </si>
  <si>
    <t>Document chiffré à ......................................., le ................................</t>
  </si>
  <si>
    <t>L'Entreprise</t>
  </si>
  <si>
    <t>« complété, lu et approuvé »</t>
  </si>
  <si>
    <t>(mention manuscrite)</t>
  </si>
  <si>
    <t>- cachet et signature -</t>
  </si>
  <si>
    <t>forf</t>
  </si>
  <si>
    <t xml:space="preserve">€uros TTC </t>
  </si>
  <si>
    <t>ELECTRICITE CF</t>
  </si>
  <si>
    <t xml:space="preserve">TABLEAUX ELECTRIQUES </t>
  </si>
  <si>
    <t>Intervention sur les tableaux électriques (TGRDC) pour modification, adaptation ;</t>
  </si>
  <si>
    <t xml:space="preserve">adjonction de protections différentielles nécessaires </t>
  </si>
  <si>
    <t>1 ensemble rails, goulottes filerie, presse-étoupes</t>
  </si>
  <si>
    <t>1 bornier repéré</t>
  </si>
  <si>
    <t xml:space="preserve">Raccordement et toutes sujétions de montage </t>
  </si>
  <si>
    <t>Repérage, relevés</t>
  </si>
  <si>
    <t>Mise à jour des schémas (papier, numérique)</t>
  </si>
  <si>
    <t>L'ensemble y compris accessoires et toutes sujétions</t>
  </si>
  <si>
    <t>TOTAL 1. TABLEAUX ELECTRIQUES</t>
  </si>
  <si>
    <t>CANALISATIONS</t>
  </si>
  <si>
    <t>2.1</t>
  </si>
  <si>
    <t>CABLES DE DISTRIBUTION</t>
  </si>
  <si>
    <t>FR-N1X1G1 5x10mm²</t>
  </si>
  <si>
    <t>FR-N1X1G1 2x1,5mm²</t>
  </si>
  <si>
    <t>FR-N1X1G1 3x1,5mm²</t>
  </si>
  <si>
    <t>CONDUITS</t>
  </si>
  <si>
    <t>Tube IRL 25</t>
  </si>
  <si>
    <t>Tube ICTA 25</t>
  </si>
  <si>
    <t>2.2</t>
  </si>
  <si>
    <t>CHEMINE DE CABLE</t>
  </si>
  <si>
    <t>Largeur 150</t>
  </si>
  <si>
    <t>Cuivre nu le long du chemin de câble avec mise à la terre</t>
  </si>
  <si>
    <t xml:space="preserve">Boite de dérivation </t>
  </si>
  <si>
    <t>2.3</t>
  </si>
  <si>
    <t>TOTAL 2. CANALISATIONS</t>
  </si>
  <si>
    <t>ML</t>
  </si>
  <si>
    <t>ENS</t>
  </si>
  <si>
    <t>APPAREILLAGES</t>
  </si>
  <si>
    <t xml:space="preserve">Sauf exception, l’appareillage existant sera maintenu en l’état. Les principes de commande d’éclairage ne seront pas modifiés. </t>
  </si>
  <si>
    <t>Interrupteur simple allumage</t>
  </si>
  <si>
    <t>Bouton poussoir</t>
  </si>
  <si>
    <t>Détecteur de mouvement</t>
  </si>
  <si>
    <t>Boite de dérivation</t>
  </si>
  <si>
    <t>Nous provisonnons pou l'exception le remplacement de :</t>
  </si>
  <si>
    <t>GESTION ECLAIRAGE</t>
  </si>
  <si>
    <t>Sans objet</t>
  </si>
  <si>
    <t>3.1</t>
  </si>
  <si>
    <t>TOTAL 3. APPAREILLAGE</t>
  </si>
  <si>
    <t>MISE A LA TERRE DES MASSES METALLIQUES</t>
  </si>
  <si>
    <t>APPAREILS D'ECLAIRAGE</t>
  </si>
  <si>
    <t>Fourniture, pose et raccordement de luminaires suivant description des ouvrages :</t>
  </si>
  <si>
    <t>Type 1a</t>
  </si>
  <si>
    <t>Type 1b</t>
  </si>
  <si>
    <t>Type 2</t>
  </si>
  <si>
    <t>TOTAL 5. APPAREILS D'ECLAIRAGE</t>
  </si>
  <si>
    <t>ECLAIRAGE DE SECURITE</t>
  </si>
  <si>
    <t xml:space="preserve">Remplacement d'un bloc existant par un bloc BAES SATI 45 lumens 1H, y compris adaptation câblage et toutes sujétions </t>
  </si>
  <si>
    <t>TOTAL 6. ECLAIRAGE DE SECURITE</t>
  </si>
  <si>
    <t>DIVERS</t>
  </si>
  <si>
    <t>TRAVAUX PRELIMINAIRES/REPERAGE - DEMONTAGE - NETTOYAGE</t>
  </si>
  <si>
    <t>Relevés et repérage des installations existantes, ainsi que des futurs cheminements</t>
  </si>
  <si>
    <t>Consignation des circuits / déconsignation suivant phasage et avancement</t>
  </si>
  <si>
    <t>Dépose et mise à disposition au Maître d'ouvrage des anciens luminaires ou évacuation en tri sélectif y compris le câblage et les tubes de protection</t>
  </si>
  <si>
    <t>Dépose/démontage, adaptations et modifications des commandes existantes, y compris dévoiement, prolongation des circuits et toutes sujétions</t>
  </si>
  <si>
    <t>Reprise de l'éclairage de sécurité sur les nouveaux circuits d'éclairage</t>
  </si>
  <si>
    <t>Forfait pour interventions sur faux plafonds comprenant découpe, modification du supportage, ouverture/fermeture soignée des plaques pour pose et câblage des luminaires</t>
  </si>
  <si>
    <t>Adaptation des circuits et câblage, prolongation des câbles, boites de dérivation</t>
  </si>
  <si>
    <t>À l'arrière du tableau, on trouve une nappe de câbles anciens (probablement), qui ne sont plus raccordés au tableau. Il sera nécessaire de retirer ces câbles</t>
  </si>
  <si>
    <t>Percements et rebouchages CF</t>
  </si>
  <si>
    <t>Sécurisation des zones en travaux</t>
  </si>
  <si>
    <t>Nettoyage journalier après intervention</t>
  </si>
  <si>
    <t>ETUDES, ETABLISSEMENTS DES PLANS DE CHANTIER</t>
  </si>
  <si>
    <t>Conformément au CCTP établissement des plans de chantier</t>
  </si>
  <si>
    <t>VERIFICATION REGLEMENTAIRE</t>
  </si>
  <si>
    <t>Vérification initiale des installations par un organisme agréé (bureau de contrôle)</t>
  </si>
  <si>
    <t>7.1</t>
  </si>
  <si>
    <t>7.2</t>
  </si>
  <si>
    <t>7.3</t>
  </si>
  <si>
    <t>FFT</t>
  </si>
  <si>
    <t>TOTAL 7. DIVERS</t>
  </si>
  <si>
    <t>PRISE ET MISE A LA TERRE</t>
  </si>
  <si>
    <t xml:space="preserve">A ce titre, les quantités sont données à titre indicatif. Il incombe à l'installateur d'en assurer la vérification au regard du CCTP et des plans et schémas joints à la consultation. L'offre remise sera globale et forfaitaire. Elle incluera toutes les prestations nécessaires pour un parfait achèvement des travaux dans le respect des règles de l'art et des normes en vigueur. </t>
  </si>
  <si>
    <t>La présente DPGF servira de base au chiffrage du projet pour le Macro lot 01  Partie 2 CHAUFFAGE - VENTILATION</t>
  </si>
  <si>
    <t>CONSIGNATION ET REPERAGE POUR DEPOSE</t>
  </si>
  <si>
    <t>3.1.1</t>
  </si>
  <si>
    <t>EQUIPEMENT DE VENTILATION A ENLEVER</t>
  </si>
  <si>
    <t xml:space="preserve"> - CTA, gaines, diffuseurs, reprise</t>
  </si>
  <si>
    <t>3.1.2</t>
  </si>
  <si>
    <t>RESEAUX HYDRAULIQUE A ENLEVER</t>
  </si>
  <si>
    <t xml:space="preserve"> - environ 10m, y compris calorifuge</t>
  </si>
  <si>
    <t xml:space="preserve">Total du Chapitre CONSIGNATION ET REPERAGE POUR DEPOSE </t>
  </si>
  <si>
    <t>3.2</t>
  </si>
  <si>
    <t>CIRCUIT CTA</t>
  </si>
  <si>
    <t>3.2.1</t>
  </si>
  <si>
    <t>RACCORDEMENT AUX RESEAUX EXISTANT</t>
  </si>
  <si>
    <t>3.2.2</t>
  </si>
  <si>
    <t>RESEAUX ET ACCESSOIRES HYDRAULIQUES</t>
  </si>
  <si>
    <t>3.2.2.1</t>
  </si>
  <si>
    <t>DISTRIBUTION D'EAU CHAUDE ET D'EAU GLACEE</t>
  </si>
  <si>
    <t xml:space="preserve"> - DN80</t>
  </si>
  <si>
    <t>ml</t>
  </si>
  <si>
    <t xml:space="preserve"> - DN20</t>
  </si>
  <si>
    <t>3.2.2.2</t>
  </si>
  <si>
    <t>CALORIFUGE DES TUYAUTERIES</t>
  </si>
  <si>
    <t xml:space="preserve"> - DN80, isolant elastomère, classe 4</t>
  </si>
  <si>
    <t xml:space="preserve"> - DN20, isolant elastomère, classe 4</t>
  </si>
  <si>
    <t>3.2.2.3</t>
  </si>
  <si>
    <t>REPERAGE DES RESEAUX</t>
  </si>
  <si>
    <t>3.2.2.4</t>
  </si>
  <si>
    <t>VANNES D'ARRET</t>
  </si>
  <si>
    <t>u</t>
  </si>
  <si>
    <t>3.2.2.5</t>
  </si>
  <si>
    <t>CALORIFUGE DES ACCESSOIRES</t>
  </si>
  <si>
    <t>3.2.2.6</t>
  </si>
  <si>
    <t>PURGEURS AUTOMATIQUES</t>
  </si>
  <si>
    <t xml:space="preserve"> - 3/4" y compris robinet d'isolement</t>
  </si>
  <si>
    <t>3.2.2.7</t>
  </si>
  <si>
    <t>MANOMETRES</t>
  </si>
  <si>
    <t>3.2.2.8</t>
  </si>
  <si>
    <t>THERMOMETRES</t>
  </si>
  <si>
    <t>3.2.3</t>
  </si>
  <si>
    <t>ANALYSE ET TRAITEMENT D'EAU</t>
  </si>
  <si>
    <t xml:space="preserve"> - Analyse d'eau à faire avant et après travaux</t>
  </si>
  <si>
    <t xml:space="preserve">Total du Chapitre CIRCUIT CTA </t>
  </si>
  <si>
    <t>3.3</t>
  </si>
  <si>
    <t>VENTILATION DOUBLE FLUX</t>
  </si>
  <si>
    <t>3.3.1</t>
  </si>
  <si>
    <t>REPRISE SOCLE BETON</t>
  </si>
  <si>
    <t xml:space="preserve"> - Augmentation dimension du socle (hauteur 10cm environ) sur une dizaine de centimètre en largeur et en longueur</t>
  </si>
  <si>
    <t>3.3.2</t>
  </si>
  <si>
    <t>CENTRALE DE TRAITEMENT D'AIR</t>
  </si>
  <si>
    <t>3.3.3</t>
  </si>
  <si>
    <t>PIEGES A SON</t>
  </si>
  <si>
    <t xml:space="preserve"> - 1300x300</t>
  </si>
  <si>
    <t xml:space="preserve"> - 450x450</t>
  </si>
  <si>
    <t>3.3.4</t>
  </si>
  <si>
    <t>RESEAUX AERAULIQUES</t>
  </si>
  <si>
    <t>3.3.4.1</t>
  </si>
  <si>
    <t>GAINES SOUPLES</t>
  </si>
  <si>
    <t xml:space="preserve"> - ∅160</t>
  </si>
  <si>
    <t xml:space="preserve"> - ∅200</t>
  </si>
  <si>
    <t xml:space="preserve"> - ∅250</t>
  </si>
  <si>
    <t>3.3.4.2</t>
  </si>
  <si>
    <t>GAINES RECTANGULAIRES</t>
  </si>
  <si>
    <t>AIR NEUF</t>
  </si>
  <si>
    <t xml:space="preserve"> - Conduits</t>
  </si>
  <si>
    <t>m²</t>
  </si>
  <si>
    <t xml:space="preserve"> - Accesoires (coude, TES)</t>
  </si>
  <si>
    <t xml:space="preserve">AIR REJETE </t>
  </si>
  <si>
    <t xml:space="preserve"> - Accesoires (coude)</t>
  </si>
  <si>
    <t>AIR SOUFFLE</t>
  </si>
  <si>
    <t xml:space="preserve"> - Accesoires (coude, réduction, TES)</t>
  </si>
  <si>
    <t>AIR REPRIS</t>
  </si>
  <si>
    <t>3.3.4.3</t>
  </si>
  <si>
    <t>GAINES CIRCULAIRES</t>
  </si>
  <si>
    <t xml:space="preserve"> - ∅315</t>
  </si>
  <si>
    <t xml:space="preserve"> - ∅355</t>
  </si>
  <si>
    <t>ACCESOIRES AIR SOUFFLE :</t>
  </si>
  <si>
    <t xml:space="preserve"> - Coude, Reduction, Tes, Transfo, Bouchon</t>
  </si>
  <si>
    <t>3.3.4.4</t>
  </si>
  <si>
    <t>MANCHON TRAPPE DE VISITE</t>
  </si>
  <si>
    <t>3.3.4.5</t>
  </si>
  <si>
    <t>CALORIFUGE DES GAINES ANTI-CONDENSATION</t>
  </si>
  <si>
    <t xml:space="preserve"> - Elastomère 25mm</t>
  </si>
  <si>
    <t>3.3.4.6</t>
  </si>
  <si>
    <t>CALORIFUGE DES GAINES</t>
  </si>
  <si>
    <t xml:space="preserve"> - Laine minérale 25mm</t>
  </si>
  <si>
    <t xml:space="preserve"> - ∅160, laine minérale 25mm</t>
  </si>
  <si>
    <t xml:space="preserve"> - ∅200, laine minérale 25mm</t>
  </si>
  <si>
    <t xml:space="preserve"> - ∅250, laine minérale 25mm</t>
  </si>
  <si>
    <t xml:space="preserve"> - ∅315, laine minérale 25mm</t>
  </si>
  <si>
    <t xml:space="preserve"> - ∅355, laine minérale 25mm</t>
  </si>
  <si>
    <t xml:space="preserve"> - Accesoires, laine minérale 25mm</t>
  </si>
  <si>
    <t>3.3.4.7</t>
  </si>
  <si>
    <t>MANCHETTES D'ETANCHEITE DE L'ENVELOPPE</t>
  </si>
  <si>
    <t>3.3.5</t>
  </si>
  <si>
    <t>REGULATEURS DE DEBIT</t>
  </si>
  <si>
    <t>3.3.5.1</t>
  </si>
  <si>
    <t>REGULATEURS A DEBIT VARIABLE</t>
  </si>
  <si>
    <t>3.3.5.2</t>
  </si>
  <si>
    <t>REGISTRE A DEBIT CONSTANT AUTO-REGULANT</t>
  </si>
  <si>
    <t xml:space="preserve"> - diamètre 200</t>
  </si>
  <si>
    <t xml:space="preserve"> - diamètre 160</t>
  </si>
  <si>
    <t xml:space="preserve"> - diamètre 250</t>
  </si>
  <si>
    <t>3.3.5.3</t>
  </si>
  <si>
    <t>SONDES CO2 ET CABLAGE</t>
  </si>
  <si>
    <t>3.3.6</t>
  </si>
  <si>
    <t>GRILLES ET DIFFUSEURS</t>
  </si>
  <si>
    <t>3.3.6.1</t>
  </si>
  <si>
    <t>DIFFUSEURS DE SOUFFLAGE LINEAIRE : SALLE SEMINAIRE</t>
  </si>
  <si>
    <t>3.3.6.4</t>
  </si>
  <si>
    <t>DIFFUSEURS CARRE : HALL</t>
  </si>
  <si>
    <t xml:space="preserve"> - 175m3/h</t>
  </si>
  <si>
    <t>3.3.6.5</t>
  </si>
  <si>
    <t>BOUCHES CIRCULAIRES</t>
  </si>
  <si>
    <t xml:space="preserve"> - 350m3/h</t>
  </si>
  <si>
    <t>3.3.7</t>
  </si>
  <si>
    <t>SILENCIEUX CIRCULAIRES</t>
  </si>
  <si>
    <t>3.3.8</t>
  </si>
  <si>
    <t>CLAPETS COUPE-FEU</t>
  </si>
  <si>
    <t xml:space="preserve"> - 550x300, en dalle</t>
  </si>
  <si>
    <t>3.3.9</t>
  </si>
  <si>
    <t>PRISE D'AIR NEUF</t>
  </si>
  <si>
    <t xml:space="preserve"> - Raccordement sur l'existant</t>
  </si>
  <si>
    <t>3.3.10</t>
  </si>
  <si>
    <t>REJET D'AIR VICIE</t>
  </si>
  <si>
    <t>3.3.11</t>
  </si>
  <si>
    <t>EVACUATION DES CONDENSATS</t>
  </si>
  <si>
    <t>3.3.12</t>
  </si>
  <si>
    <t>ATTENTES</t>
  </si>
  <si>
    <t xml:space="preserve"> - Une attente reprise et une soufflage / débit 1000m3/h</t>
  </si>
  <si>
    <t xml:space="preserve">Total du Chapitre VENTILATION DOUBLE FLUX </t>
  </si>
  <si>
    <t>3.4</t>
  </si>
  <si>
    <t>ELECTRICITE</t>
  </si>
  <si>
    <t>3.4.1</t>
  </si>
  <si>
    <t>ARMOIRE ELECTRIQUE CTA</t>
  </si>
  <si>
    <t xml:space="preserve">Total du Chapitre ELECTRICITE </t>
  </si>
  <si>
    <t>3.5</t>
  </si>
  <si>
    <t>ANALYSE FONCTIONNELLE – REGULATION</t>
  </si>
  <si>
    <t>3.5.1</t>
  </si>
  <si>
    <t>ANALYSE FONCTIONNELLE</t>
  </si>
  <si>
    <t>3.5.2</t>
  </si>
  <si>
    <t>LISTE DE POINTS</t>
  </si>
  <si>
    <t>3.5.3</t>
  </si>
  <si>
    <t>AUTOMATE DE REGULATION</t>
  </si>
  <si>
    <t>3.5.4</t>
  </si>
  <si>
    <t>CONSOLE DE PARAMETRAGE LOCALE</t>
  </si>
  <si>
    <t>3.5.5</t>
  </si>
  <si>
    <t>CAPTEURS ET ACTIONNEURS</t>
  </si>
  <si>
    <t>3.5.5.1</t>
  </si>
  <si>
    <t>VENTILATION DOUBLE-FLUX</t>
  </si>
  <si>
    <t>3.5.6</t>
  </si>
  <si>
    <t>METROLOGIE</t>
  </si>
  <si>
    <t>3.5.6.1</t>
  </si>
  <si>
    <t>COMPTEURS D'ENERGIE THERMIQUE</t>
  </si>
  <si>
    <t>3.5.6.2</t>
  </si>
  <si>
    <t>COMPTEURS D'ENERGIE ELECTRIQUE</t>
  </si>
  <si>
    <t>3.5.7</t>
  </si>
  <si>
    <t>TRANSFERT D'ALARMES</t>
  </si>
  <si>
    <t>3.5.8</t>
  </si>
  <si>
    <t>MISE AU POINT DES VUES GRAPHIQUES SUR SERVEUR WEB AUTOMATE</t>
  </si>
  <si>
    <t>3.5.9</t>
  </si>
  <si>
    <t>TRANSMISSION DES DONNEES SUR PLATEFORME DE SUIVI ENERGETIQUE</t>
  </si>
  <si>
    <t xml:space="preserve">Total du Chapitre ANALYSE FONCTIONNELLE – REGULATION </t>
  </si>
  <si>
    <t>3.6</t>
  </si>
  <si>
    <t>TRAVAUX DIVERS</t>
  </si>
  <si>
    <t>3.6.1</t>
  </si>
  <si>
    <t>PERCEMENTS – REBOUCHAGE</t>
  </si>
  <si>
    <t>3.6.2</t>
  </si>
  <si>
    <t>ESSAIS – MISES EN SERVICE</t>
  </si>
  <si>
    <t>3.6.2.1</t>
  </si>
  <si>
    <t>ESSAIS AQC (EX-COPREC)</t>
  </si>
  <si>
    <t>3.6.2.2</t>
  </si>
  <si>
    <t>PRESTATION D'EQUILIBRAGE HYDRAULIQUE</t>
  </si>
  <si>
    <t>3.6.2.3</t>
  </si>
  <si>
    <t>PRESTATION D'EQUILIBRAGE AERAULIQUE</t>
  </si>
  <si>
    <t>3.6.2.4</t>
  </si>
  <si>
    <t>NETTOYAGE DES RESEAUX AERAULIQUES</t>
  </si>
  <si>
    <t>3.6.2.5</t>
  </si>
  <si>
    <t>DOSSIER DES OUVRAGES EXECUTES</t>
  </si>
  <si>
    <t>3.6.2.6</t>
  </si>
  <si>
    <t>FORMATION DES UTILISATEURS ET EXPLOITANTS</t>
  </si>
  <si>
    <t>3.6.3</t>
  </si>
  <si>
    <t>EXTINCTEURS / SIGNALETIQUES D'INTERVENTION ET D'EVACUATION</t>
  </si>
  <si>
    <t>3.6.3.1</t>
  </si>
  <si>
    <t>EXTINCTEURS</t>
  </si>
  <si>
    <t xml:space="preserve"> - Extincteur à eau 6l</t>
  </si>
  <si>
    <t xml:space="preserve"> - Extincteur CO2 5kg</t>
  </si>
  <si>
    <t xml:space="preserve"> - Extincteur CO2 2kg</t>
  </si>
  <si>
    <t xml:space="preserve">Total du Chapitre TRAVAUX DIVERS </t>
  </si>
  <si>
    <t>4</t>
  </si>
  <si>
    <t>5</t>
  </si>
  <si>
    <t>5.1</t>
  </si>
  <si>
    <t>CASSETTE PLAFONNIERE</t>
  </si>
  <si>
    <t xml:space="preserve"> - Puissance froid sensible mini 2,3kW</t>
  </si>
  <si>
    <t>5.2</t>
  </si>
  <si>
    <t>5.3</t>
  </si>
  <si>
    <t>REGULATION DES CASSETTES</t>
  </si>
  <si>
    <t>5.4</t>
  </si>
  <si>
    <t>5.4.1.1</t>
  </si>
  <si>
    <t>RACCORDEMENT SUR RESEAU EXISTANT</t>
  </si>
  <si>
    <t>5.4.1.2</t>
  </si>
  <si>
    <t>DISTRIBUTION D'EAU GLACEE</t>
  </si>
  <si>
    <t xml:space="preserve"> - DN25</t>
  </si>
  <si>
    <t xml:space="preserve"> - DN32</t>
  </si>
  <si>
    <t>5.4.1.3</t>
  </si>
  <si>
    <t xml:space="preserve"> - DN20, élastomère classe 4</t>
  </si>
  <si>
    <t xml:space="preserve"> - DN25, élastomère classe 4</t>
  </si>
  <si>
    <t xml:space="preserve"> - DN32, élastomère classe 4</t>
  </si>
  <si>
    <t>5.4.1.4</t>
  </si>
  <si>
    <t>5.4.1.5</t>
  </si>
  <si>
    <t>5.4.1.6</t>
  </si>
  <si>
    <t>CALORIFUGE DES ACCESOIRES</t>
  </si>
  <si>
    <t>5.4.1.7</t>
  </si>
  <si>
    <t>5.4.1.8</t>
  </si>
  <si>
    <t>ROBINET DE VIDANGE</t>
  </si>
  <si>
    <t xml:space="preserve"> - 1/2"</t>
  </si>
  <si>
    <t>5.4.1.9</t>
  </si>
  <si>
    <t>THERMOMETRE</t>
  </si>
  <si>
    <t xml:space="preserve">PARTIE 1  ELECTRICITE  CF </t>
  </si>
  <si>
    <t>SOUS- TOTAL  PARTIE 1  ELECTRICITE CF   HORS TAXES</t>
  </si>
  <si>
    <t>SOUS- TOTAL  PARTIE 2 CHAUFFAGE  VENTILATION  HORS TAXES</t>
  </si>
  <si>
    <t xml:space="preserve">PARTIE 2 CHAUFFAGE VENTILATION </t>
  </si>
  <si>
    <t>MACRO LOT 01_PARTIE 2_CHAUFFAGE VENTILATION</t>
  </si>
  <si>
    <t>MACRO LOT 01_PARTIE 2 _CHAUFFAGE VENTILATION</t>
  </si>
  <si>
    <t>MACRO LOT 01_PARTIE 2  _CHAUFFAGE VENTILATION</t>
  </si>
  <si>
    <t>TOTAL GENERAL PARTIE 2  CHAUFAGE  VENTILATION</t>
  </si>
  <si>
    <t>MACRO LOT 01_PARTIE  1_ELECTRICITE</t>
  </si>
  <si>
    <t>Partie 1</t>
  </si>
  <si>
    <t xml:space="preserve">TOTAL GENERAL PARTIE 1 ELECTRICITE </t>
  </si>
  <si>
    <t>Partie 2</t>
  </si>
  <si>
    <t xml:space="preserve"> CHAUFFAGE VENTILATION</t>
  </si>
  <si>
    <t>MACRO LOT 01 -ELECTRICITE  CHAUFFAGE VENTILATION</t>
  </si>
  <si>
    <t>ACCESOIRES AIR REPRIS :</t>
  </si>
  <si>
    <t>REPRISE D'AIR PAR GRILLE DE REPRISE MURALE</t>
  </si>
  <si>
    <t xml:space="preserve"> - Surface libre 0,35m² minimum</t>
  </si>
  <si>
    <t>3.3.6.2</t>
  </si>
  <si>
    <t>3.3.6.3</t>
  </si>
  <si>
    <t>DIFFUSEUR SOUFFLAGE ET REPRISE (REUNIONS)</t>
  </si>
  <si>
    <t xml:space="preserve"> - 6 300m3/h</t>
  </si>
  <si>
    <t xml:space="preserve"> - ∅400</t>
  </si>
  <si>
    <t xml:space="preserve"> - ∅500</t>
  </si>
  <si>
    <t xml:space="preserve"> - ∅400, laine minérale 25mm</t>
  </si>
  <si>
    <t xml:space="preserve"> - ∅500, laine minérale 25mm</t>
  </si>
  <si>
    <t xml:space="preserve"> - 375m3/h</t>
  </si>
  <si>
    <t xml:space="preserve"> - Soufflage et reprise avec le même diffuseur : 450m3/h</t>
  </si>
  <si>
    <t>3.6.3.2</t>
  </si>
  <si>
    <t>PLAN D'EVACUATION</t>
  </si>
  <si>
    <t xml:space="preserve"> - Plan d'évacuation à valider avec le maître d'ouvrage</t>
  </si>
  <si>
    <t>TO1 : ROUE DE RECUPERATION A SORPTION</t>
  </si>
  <si>
    <t>TO 2 : CIRCUIT EMISSION DE FROID</t>
  </si>
  <si>
    <t>TO 1 : ROUE DE RECUPERATION A SORPTION</t>
  </si>
  <si>
    <t xml:space="preserve">Total du Chapitre TO 1 : ROUE DE RECUPERATION A SORPTION </t>
  </si>
  <si>
    <t xml:space="preserve">Total du Chapitre TO 2 : CIRCUIT EMISSION DE FROID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</si>
</sst>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_-* #,##0.00\ [$€]_-;\-* #,##0.00\ [$€]_-;_-* &quot;-&quot;??\ [$€]_-;_-@_-"/>
    <numFmt numFmtId="166" formatCode="_-* #,##0\ [$€]_-;\-* #,##0\ [$€]_-;_-* &quot;-&quot;??\ [$€]_-;_-@_-"/>
    <numFmt numFmtId="167" formatCode="#,##0.00&quot; &quot;"/>
    <numFmt numFmtId="168" formatCode="#,##0.00[$€];[Red]\-#,##0.00[$€]"/>
    <numFmt numFmtId="169" formatCode="#,##0.00\ &quot;€&quot;"/>
    <numFmt numFmtId="170" formatCode="_-* #,##0\ [$€-40C]_-;\-* #,##0\ [$€-40C]_-;_-* &quot;-&quot;??\ [$€-40C]_-;_-@_-"/>
    <numFmt numFmtId="171" formatCode="#&quot;.&quot;"/>
    <numFmt numFmtId="172" formatCode="_-* #,##0.00\ [$€-40C]_-;\-* #,##0.00\ [$€-40C]_-;_-* &quot;-&quot;??\ [$€-40C]_-;_-@_-"/>
    <numFmt numFmtId="173" formatCode="_-* #,##0.00\ &quot;F&quot;_-;\-* #,##0.00\ &quot;F&quot;_-;_-* &quot;-&quot;??\ &quot;F&quot;_-;_-@_-"/>
    <numFmt numFmtId="174" formatCode="_-* #,##0.00\ [$€-1]_-;\-* #,##0.00\ [$€-1]_-;_-* &quot;-&quot;??\ [$€-1]_-"/>
  </numFmts>
  <fonts count="52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Calibri"/>
      <family val="2"/>
      <scheme val="minor"/>
    </font>
    <font>
      <b/>
      <sz val="10"/>
      <name val="Arial"/>
      <family val="2"/>
    </font>
    <font>
      <b/>
      <u/>
      <sz val="10"/>
      <name val="Arial"/>
      <family val="2"/>
    </font>
    <font>
      <sz val="9"/>
      <name val="Times New Roman"/>
      <family val="1"/>
    </font>
    <font>
      <b/>
      <u/>
      <sz val="10.5"/>
      <color indexed="10"/>
      <name val="Times New Roman"/>
      <family val="1"/>
    </font>
    <font>
      <b/>
      <u/>
      <sz val="10"/>
      <color indexed="12"/>
      <name val="Times New Roman"/>
      <family val="1"/>
    </font>
    <font>
      <b/>
      <u/>
      <sz val="9.5"/>
      <color indexed="17"/>
      <name val="Times New Roman"/>
      <family val="1"/>
    </font>
    <font>
      <b/>
      <u/>
      <sz val="9"/>
      <name val="Times New Roman"/>
      <family val="1"/>
    </font>
    <font>
      <sz val="8"/>
      <name val="Calibri"/>
      <family val="2"/>
      <scheme val="minor"/>
    </font>
    <font>
      <sz val="10"/>
      <name val="Geneva"/>
      <family val="2"/>
    </font>
    <font>
      <b/>
      <sz val="10"/>
      <name val="Arial Narrow"/>
      <family val="2"/>
    </font>
    <font>
      <sz val="9"/>
      <color indexed="8"/>
      <name val="Arial Narrow"/>
      <family val="2"/>
    </font>
    <font>
      <sz val="10"/>
      <name val="Arial Narrow"/>
      <family val="2"/>
    </font>
    <font>
      <sz val="10"/>
      <color indexed="8"/>
      <name val="Arial Narrow"/>
      <family val="2"/>
    </font>
    <font>
      <b/>
      <sz val="12"/>
      <color indexed="8"/>
      <name val="Arial Narrow"/>
      <family val="2"/>
    </font>
    <font>
      <sz val="10"/>
      <name val="MS Sans Serif"/>
      <family val="2"/>
    </font>
    <font>
      <b/>
      <sz val="12"/>
      <name val="Arial Narrow"/>
      <family val="2"/>
    </font>
    <font>
      <b/>
      <sz val="11"/>
      <name val="Arial Narrow"/>
      <family val="2"/>
    </font>
    <font>
      <sz val="11"/>
      <name val="Arial Narrow"/>
      <family val="2"/>
    </font>
    <font>
      <sz val="12"/>
      <name val="Arial Narrow"/>
      <family val="2"/>
    </font>
    <font>
      <b/>
      <sz val="16"/>
      <color theme="0"/>
      <name val="Calibri"/>
      <family val="2"/>
      <scheme val="minor"/>
    </font>
    <font>
      <b/>
      <sz val="10"/>
      <color theme="0"/>
      <name val="Arial Narrow"/>
      <family val="2"/>
    </font>
    <font>
      <sz val="10"/>
      <color theme="0"/>
      <name val="Arial Narrow"/>
      <family val="2"/>
    </font>
    <font>
      <b/>
      <sz val="11"/>
      <color theme="0"/>
      <name val="Arial Narrow"/>
      <family val="2"/>
    </font>
    <font>
      <b/>
      <sz val="16"/>
      <color theme="0"/>
      <name val="Arial Narrow"/>
      <family val="2"/>
    </font>
    <font>
      <sz val="8"/>
      <name val="Arial Narrow"/>
      <family val="2"/>
    </font>
    <font>
      <b/>
      <sz val="9"/>
      <name val="Arial Narrow"/>
      <family val="2"/>
    </font>
    <font>
      <b/>
      <sz val="8"/>
      <name val="Arial Narrow"/>
      <family val="2"/>
    </font>
    <font>
      <b/>
      <sz val="8"/>
      <color theme="1"/>
      <name val="Arial Narrow"/>
      <family val="2"/>
    </font>
    <font>
      <b/>
      <i/>
      <sz val="10"/>
      <name val="Arial Narrow"/>
      <family val="2"/>
    </font>
    <font>
      <sz val="10"/>
      <color indexed="8"/>
      <name val="MS Sans Serif"/>
      <family val="2"/>
    </font>
    <font>
      <sz val="8"/>
      <color theme="0"/>
      <name val="Arial Narrow"/>
      <family val="2"/>
    </font>
    <font>
      <sz val="10"/>
      <color rgb="FF000000"/>
      <name val="arial"/>
      <family val="2"/>
    </font>
    <font>
      <i/>
      <sz val="9"/>
      <color rgb="FF000000"/>
      <name val="Arial Narrow"/>
      <family val="2"/>
    </font>
    <font>
      <sz val="10"/>
      <color rgb="FF000000"/>
      <name val="Aptos Narrow"/>
      <family val="2"/>
    </font>
    <font>
      <b/>
      <sz val="10"/>
      <color rgb="FF000000"/>
      <name val="Aptos Narrow"/>
      <family val="2"/>
    </font>
    <font>
      <b/>
      <sz val="10"/>
      <color rgb="FF000000"/>
      <name val="Arial Narrow"/>
      <family val="2"/>
    </font>
    <font>
      <sz val="10"/>
      <color rgb="FF000000"/>
      <name val="Arial Narrow"/>
      <family val="2"/>
    </font>
    <font>
      <sz val="10"/>
      <color theme="1"/>
      <name val="arial"/>
      <family val="2"/>
    </font>
    <font>
      <sz val="10"/>
      <color theme="1"/>
      <name val="Aptos Narrow"/>
      <family val="2"/>
    </font>
    <font>
      <sz val="11"/>
      <color theme="1"/>
      <name val="Aptos Narrow"/>
      <family val="2"/>
    </font>
    <font>
      <sz val="8"/>
      <color theme="1"/>
      <name val="Aptos Narrow"/>
      <family val="2"/>
    </font>
    <font>
      <b/>
      <sz val="12"/>
      <color theme="0"/>
      <name val="Arial Narrow"/>
      <family val="2"/>
    </font>
    <font>
      <b/>
      <u/>
      <sz val="12"/>
      <color theme="0"/>
      <name val="Arial Narrow"/>
      <family val="2"/>
    </font>
    <font>
      <sz val="10"/>
      <color theme="1"/>
      <name val="Calibri"/>
      <family val="2"/>
      <scheme val="minor"/>
    </font>
    <font>
      <sz val="11"/>
      <name val="Aptos Narrow"/>
      <family val="2"/>
    </font>
    <font>
      <sz val="10"/>
      <name val="Aptos Narrow"/>
      <family val="2"/>
    </font>
    <font>
      <sz val="9"/>
      <name val="Aptos Narrow"/>
      <family val="2"/>
    </font>
    <font>
      <b/>
      <sz val="10"/>
      <name val="Aptos Narrow"/>
      <family val="2"/>
    </font>
  </fonts>
  <fills count="3">
    <fill>
      <patternFill patternType="none"/>
    </fill>
    <fill>
      <patternFill patternType="gray125"/>
    </fill>
    <fill>
      <patternFill patternType="solid">
        <fgColor rgb="FFC000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ashed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rgb="FF000000"/>
      </left>
      <right/>
      <top/>
      <bottom/>
      <diagonal/>
    </border>
    <border>
      <left/>
      <right/>
      <top/>
      <bottom style="thin">
        <color indexed="64"/>
      </bottom>
      <diagonal/>
    </border>
  </borders>
  <cellStyleXfs count="33">
    <xf numFmtId="0" fontId="0" fillId="0" borderId="0"/>
    <xf numFmtId="165" fontId="2" fillId="0" borderId="0" applyFont="0" applyFill="0" applyBorder="0" applyAlignment="0" applyProtection="0"/>
    <xf numFmtId="0" fontId="2" fillId="0" borderId="0"/>
    <xf numFmtId="0" fontId="6" fillId="0" borderId="0">
      <alignment horizontal="left" vertical="center"/>
    </xf>
    <xf numFmtId="0" fontId="5" fillId="0" borderId="0" applyBorder="0">
      <alignment horizontal="left" vertical="center"/>
    </xf>
    <xf numFmtId="0" fontId="5" fillId="0" borderId="0" applyFill="0" applyBorder="0">
      <alignment horizontal="left" vertical="center"/>
    </xf>
    <xf numFmtId="0" fontId="7" fillId="0" borderId="0">
      <alignment horizontal="left" vertical="center"/>
      <protection locked="0" hidden="1"/>
    </xf>
    <xf numFmtId="0" fontId="8" fillId="0" borderId="0" applyFill="0" applyBorder="0" applyProtection="0">
      <alignment horizontal="left" vertical="center"/>
      <protection locked="0" hidden="1"/>
    </xf>
    <xf numFmtId="0" fontId="9" fillId="0" borderId="0" applyFill="0" applyBorder="0" applyProtection="0">
      <alignment horizontal="left" vertical="center"/>
      <protection locked="0" hidden="1"/>
    </xf>
    <xf numFmtId="0" fontId="10" fillId="0" borderId="0" applyFill="0" applyProtection="0">
      <alignment horizontal="left"/>
    </xf>
    <xf numFmtId="167" fontId="2" fillId="0" borderId="4">
      <alignment horizontal="right" vertical="center"/>
    </xf>
    <xf numFmtId="0" fontId="4" fillId="0" borderId="0" applyBorder="0">
      <alignment horizontal="left" vertical="center" indent="6"/>
    </xf>
    <xf numFmtId="0" fontId="4" fillId="0" borderId="0" applyBorder="0">
      <alignment horizontal="left" vertical="center" indent="6"/>
    </xf>
    <xf numFmtId="0" fontId="12" fillId="0" borderId="0"/>
    <xf numFmtId="4" fontId="12" fillId="0" borderId="0" applyFont="0" applyFill="0" applyBorder="0" applyAlignment="0" applyProtection="0"/>
    <xf numFmtId="168" fontId="1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8" fillId="0" borderId="0"/>
    <xf numFmtId="0" fontId="2" fillId="0" borderId="0"/>
    <xf numFmtId="0" fontId="2" fillId="0" borderId="0"/>
    <xf numFmtId="174" fontId="2" fillId="0" borderId="0" applyFont="0" applyFill="0" applyBorder="0" applyAlignment="0" applyProtection="0"/>
    <xf numFmtId="174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0" fontId="18" fillId="0" borderId="0"/>
    <xf numFmtId="0" fontId="18" fillId="0" borderId="0"/>
    <xf numFmtId="0" fontId="2" fillId="0" borderId="0"/>
    <xf numFmtId="9" fontId="2" fillId="0" borderId="0" applyFont="0" applyFill="0" applyBorder="0" applyAlignment="0" applyProtection="0"/>
    <xf numFmtId="0" fontId="33" fillId="0" borderId="0" applyFont="0" applyFill="0" applyBorder="0" applyAlignment="0" applyProtection="0"/>
  </cellStyleXfs>
  <cellXfs count="182">
    <xf numFmtId="0" fontId="0" fillId="0" borderId="0" xfId="0"/>
    <xf numFmtId="0" fontId="13" fillId="0" borderId="0" xfId="0" applyFont="1" applyAlignment="1">
      <alignment horizontal="justify" vertical="justify" wrapText="1"/>
    </xf>
    <xf numFmtId="0" fontId="16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0" fontId="15" fillId="0" borderId="0" xfId="0" applyFont="1" applyAlignment="1">
      <alignment horizontal="center" vertical="center"/>
    </xf>
    <xf numFmtId="0" fontId="15" fillId="0" borderId="0" xfId="0" applyFont="1" applyAlignment="1">
      <alignment horizontal="left" vertical="center"/>
    </xf>
    <xf numFmtId="44" fontId="15" fillId="0" borderId="0" xfId="21" applyFont="1" applyAlignment="1">
      <alignment vertical="center"/>
    </xf>
    <xf numFmtId="4" fontId="15" fillId="0" borderId="0" xfId="17" applyNumberFormat="1" applyFont="1" applyBorder="1" applyAlignment="1">
      <alignment horizontal="center" vertical="center"/>
    </xf>
    <xf numFmtId="0" fontId="15" fillId="0" borderId="0" xfId="0" applyFont="1" applyAlignment="1">
      <alignment vertical="center"/>
    </xf>
    <xf numFmtId="0" fontId="15" fillId="0" borderId="0" xfId="22" applyFont="1" applyAlignment="1" applyProtection="1">
      <alignment vertical="center"/>
      <protection locked="0"/>
    </xf>
    <xf numFmtId="44" fontId="21" fillId="0" borderId="0" xfId="21" applyFont="1" applyAlignment="1">
      <alignment vertical="center"/>
    </xf>
    <xf numFmtId="172" fontId="21" fillId="0" borderId="0" xfId="22" applyNumberFormat="1" applyFont="1" applyAlignment="1">
      <alignment vertical="center"/>
    </xf>
    <xf numFmtId="0" fontId="21" fillId="0" borderId="0" xfId="22" applyFont="1" applyAlignment="1">
      <alignment vertical="center"/>
    </xf>
    <xf numFmtId="0" fontId="19" fillId="0" borderId="0" xfId="22" applyFont="1" applyAlignment="1">
      <alignment horizontal="center" vertical="center"/>
    </xf>
    <xf numFmtId="0" fontId="21" fillId="0" borderId="0" xfId="0" applyFont="1" applyAlignment="1">
      <alignment vertical="center"/>
    </xf>
    <xf numFmtId="0" fontId="20" fillId="0" borderId="0" xfId="22" applyFont="1" applyAlignment="1">
      <alignment horizontal="left" vertical="center"/>
    </xf>
    <xf numFmtId="0" fontId="20" fillId="0" borderId="0" xfId="22" applyFont="1" applyAlignment="1">
      <alignment horizontal="center" vertical="center"/>
    </xf>
    <xf numFmtId="0" fontId="21" fillId="0" borderId="0" xfId="22" applyFont="1" applyAlignment="1">
      <alignment horizontal="left" vertical="center"/>
    </xf>
    <xf numFmtId="0" fontId="15" fillId="0" borderId="0" xfId="22" applyFont="1" applyAlignment="1">
      <alignment vertical="center"/>
    </xf>
    <xf numFmtId="0" fontId="21" fillId="0" borderId="0" xfId="0" applyFont="1" applyAlignment="1">
      <alignment horizontal="left" vertical="center"/>
    </xf>
    <xf numFmtId="0" fontId="21" fillId="0" borderId="0" xfId="22" applyFont="1" applyAlignment="1">
      <alignment horizontal="right" vertical="center"/>
    </xf>
    <xf numFmtId="4" fontId="21" fillId="0" borderId="0" xfId="22" applyNumberFormat="1" applyFont="1" applyAlignment="1">
      <alignment horizontal="center" vertical="center"/>
    </xf>
    <xf numFmtId="0" fontId="20" fillId="0" borderId="0" xfId="22" applyFont="1" applyAlignment="1">
      <alignment vertical="center"/>
    </xf>
    <xf numFmtId="0" fontId="3" fillId="0" borderId="0" xfId="22" applyFont="1" applyAlignment="1" applyProtection="1">
      <alignment vertical="center"/>
      <protection locked="0"/>
    </xf>
    <xf numFmtId="44" fontId="22" fillId="0" borderId="0" xfId="21" applyFont="1" applyBorder="1" applyAlignment="1">
      <alignment vertical="center"/>
    </xf>
    <xf numFmtId="0" fontId="22" fillId="0" borderId="0" xfId="22" applyFont="1" applyAlignment="1" applyProtection="1">
      <alignment vertical="center"/>
      <protection locked="0"/>
    </xf>
    <xf numFmtId="0" fontId="22" fillId="0" borderId="0" xfId="0" applyFont="1" applyAlignment="1">
      <alignment vertical="center"/>
    </xf>
    <xf numFmtId="0" fontId="22" fillId="0" borderId="0" xfId="0" applyFont="1" applyAlignment="1">
      <alignment horizontal="left" vertical="center"/>
    </xf>
    <xf numFmtId="44" fontId="15" fillId="0" borderId="0" xfId="21" applyFont="1" applyBorder="1" applyAlignment="1">
      <alignment vertical="center"/>
    </xf>
    <xf numFmtId="0" fontId="14" fillId="0" borderId="7" xfId="0" applyFont="1" applyBorder="1" applyAlignment="1">
      <alignment vertical="center"/>
    </xf>
    <xf numFmtId="0" fontId="15" fillId="0" borderId="7" xfId="0" applyFont="1" applyBorder="1" applyAlignment="1">
      <alignment vertical="center"/>
    </xf>
    <xf numFmtId="0" fontId="14" fillId="0" borderId="1" xfId="0" applyFont="1" applyBorder="1" applyAlignment="1">
      <alignment vertical="center"/>
    </xf>
    <xf numFmtId="0" fontId="15" fillId="0" borderId="2" xfId="0" applyFont="1" applyBorder="1" applyAlignment="1">
      <alignment vertical="center"/>
    </xf>
    <xf numFmtId="0" fontId="16" fillId="0" borderId="2" xfId="0" applyFont="1" applyBorder="1" applyAlignment="1">
      <alignment vertical="center"/>
    </xf>
    <xf numFmtId="0" fontId="14" fillId="0" borderId="5" xfId="0" applyFont="1" applyBorder="1" applyAlignment="1">
      <alignment vertical="center"/>
    </xf>
    <xf numFmtId="0" fontId="25" fillId="2" borderId="0" xfId="22" applyFont="1" applyFill="1" applyAlignment="1">
      <alignment horizontal="right" vertical="center"/>
    </xf>
    <xf numFmtId="0" fontId="25" fillId="2" borderId="0" xfId="22" applyFont="1" applyFill="1" applyAlignment="1" applyProtection="1">
      <alignment vertical="center"/>
      <protection locked="0"/>
    </xf>
    <xf numFmtId="0" fontId="25" fillId="2" borderId="0" xfId="22" applyFont="1" applyFill="1" applyAlignment="1">
      <alignment vertical="center"/>
    </xf>
    <xf numFmtId="0" fontId="26" fillId="2" borderId="0" xfId="0" applyFont="1" applyFill="1" applyAlignment="1">
      <alignment horizontal="left" vertical="center"/>
    </xf>
    <xf numFmtId="0" fontId="26" fillId="2" borderId="0" xfId="22" applyFont="1" applyFill="1" applyAlignment="1">
      <alignment horizontal="right" vertical="center"/>
    </xf>
    <xf numFmtId="0" fontId="26" fillId="2" borderId="0" xfId="22" applyFont="1" applyFill="1" applyAlignment="1">
      <alignment vertical="center"/>
    </xf>
    <xf numFmtId="0" fontId="17" fillId="0" borderId="0" xfId="0" applyFont="1" applyAlignment="1">
      <alignment horizontal="center" vertical="justify"/>
    </xf>
    <xf numFmtId="166" fontId="28" fillId="0" borderId="0" xfId="0" applyNumberFormat="1" applyFont="1" applyAlignment="1">
      <alignment vertical="center"/>
    </xf>
    <xf numFmtId="170" fontId="22" fillId="0" borderId="0" xfId="0" applyNumberFormat="1" applyFont="1" applyAlignment="1">
      <alignment vertical="center"/>
    </xf>
    <xf numFmtId="1" fontId="30" fillId="0" borderId="10" xfId="0" applyNumberFormat="1" applyFont="1" applyBorder="1" applyAlignment="1">
      <alignment horizontal="center" vertical="center" wrapText="1"/>
    </xf>
    <xf numFmtId="44" fontId="30" fillId="0" borderId="10" xfId="0" applyNumberFormat="1" applyFont="1" applyBorder="1" applyAlignment="1">
      <alignment horizontal="center" vertical="center" wrapText="1"/>
    </xf>
    <xf numFmtId="166" fontId="29" fillId="0" borderId="10" xfId="1" applyNumberFormat="1" applyFont="1" applyBorder="1" applyAlignment="1">
      <alignment horizontal="center" vertical="center" wrapText="1"/>
    </xf>
    <xf numFmtId="169" fontId="29" fillId="0" borderId="6" xfId="1" applyNumberFormat="1" applyFont="1" applyBorder="1" applyAlignment="1">
      <alignment horizontal="center" vertical="center" wrapText="1"/>
    </xf>
    <xf numFmtId="0" fontId="28" fillId="0" borderId="0" xfId="0" applyFont="1" applyAlignment="1">
      <alignment vertical="center"/>
    </xf>
    <xf numFmtId="0" fontId="28" fillId="0" borderId="1" xfId="0" applyFont="1" applyBorder="1" applyAlignment="1">
      <alignment horizontal="center" vertical="center"/>
    </xf>
    <xf numFmtId="1" fontId="28" fillId="0" borderId="2" xfId="0" applyNumberFormat="1" applyFont="1" applyBorder="1" applyAlignment="1">
      <alignment horizontal="center" vertical="center"/>
    </xf>
    <xf numFmtId="166" fontId="28" fillId="0" borderId="1" xfId="1" applyNumberFormat="1" applyFont="1" applyFill="1" applyBorder="1" applyAlignment="1">
      <alignment horizontal="right" vertical="center"/>
    </xf>
    <xf numFmtId="169" fontId="28" fillId="0" borderId="1" xfId="0" applyNumberFormat="1" applyFont="1" applyBorder="1" applyAlignment="1">
      <alignment horizontal="right" vertical="center"/>
    </xf>
    <xf numFmtId="169" fontId="28" fillId="0" borderId="1" xfId="0" applyNumberFormat="1" applyFont="1" applyBorder="1" applyAlignment="1">
      <alignment horizontal="center" vertical="center"/>
    </xf>
    <xf numFmtId="0" fontId="30" fillId="0" borderId="2" xfId="0" applyFont="1" applyBorder="1" applyAlignment="1">
      <alignment horizontal="left" vertical="center" wrapText="1"/>
    </xf>
    <xf numFmtId="0" fontId="30" fillId="0" borderId="0" xfId="0" applyFont="1" applyAlignment="1">
      <alignment horizontal="left" vertical="center" wrapText="1"/>
    </xf>
    <xf numFmtId="166" fontId="28" fillId="0" borderId="2" xfId="1" applyNumberFormat="1" applyFont="1" applyFill="1" applyBorder="1" applyAlignment="1">
      <alignment horizontal="right" vertical="center"/>
    </xf>
    <xf numFmtId="169" fontId="28" fillId="0" borderId="2" xfId="0" applyNumberFormat="1" applyFont="1" applyBorder="1" applyAlignment="1">
      <alignment horizontal="center" vertical="center"/>
    </xf>
    <xf numFmtId="0" fontId="31" fillId="0" borderId="2" xfId="0" applyFont="1" applyBorder="1" applyAlignment="1">
      <alignment horizontal="left" vertical="center" wrapText="1"/>
    </xf>
    <xf numFmtId="0" fontId="13" fillId="0" borderId="0" xfId="0" applyFont="1" applyAlignment="1">
      <alignment horizontal="right" vertical="justify" wrapText="1"/>
    </xf>
    <xf numFmtId="2" fontId="22" fillId="0" borderId="2" xfId="0" applyNumberFormat="1" applyFont="1" applyBorder="1" applyAlignment="1">
      <alignment horizontal="center" vertical="center"/>
    </xf>
    <xf numFmtId="169" fontId="13" fillId="0" borderId="2" xfId="0" applyNumberFormat="1" applyFont="1" applyBorder="1" applyAlignment="1">
      <alignment horizontal="right" vertical="center"/>
    </xf>
    <xf numFmtId="2" fontId="28" fillId="0" borderId="1" xfId="0" applyNumberFormat="1" applyFont="1" applyBorder="1" applyAlignment="1">
      <alignment horizontal="center"/>
    </xf>
    <xf numFmtId="0" fontId="28" fillId="0" borderId="1" xfId="0" applyFont="1" applyBorder="1" applyAlignment="1">
      <alignment horizontal="center"/>
    </xf>
    <xf numFmtId="0" fontId="13" fillId="0" borderId="2" xfId="0" applyFont="1" applyBorder="1" applyAlignment="1">
      <alignment horizontal="right" vertical="justify" wrapText="1"/>
    </xf>
    <xf numFmtId="0" fontId="28" fillId="0" borderId="2" xfId="0" applyFont="1" applyBorder="1" applyAlignment="1">
      <alignment horizontal="center" vertical="center"/>
    </xf>
    <xf numFmtId="166" fontId="28" fillId="0" borderId="2" xfId="1" applyNumberFormat="1" applyFont="1" applyBorder="1" applyAlignment="1">
      <alignment horizontal="right" vertical="center"/>
    </xf>
    <xf numFmtId="169" fontId="28" fillId="0" borderId="1" xfId="1" applyNumberFormat="1" applyFont="1" applyBorder="1" applyAlignment="1">
      <alignment horizontal="right" vertical="center"/>
    </xf>
    <xf numFmtId="0" fontId="28" fillId="0" borderId="1" xfId="0" applyFont="1" applyBorder="1" applyAlignment="1">
      <alignment vertical="center" wrapText="1"/>
    </xf>
    <xf numFmtId="44" fontId="28" fillId="0" borderId="1" xfId="0" applyNumberFormat="1" applyFont="1" applyBorder="1" applyAlignment="1">
      <alignment horizontal="center" vertical="center"/>
    </xf>
    <xf numFmtId="0" fontId="30" fillId="0" borderId="3" xfId="0" applyFont="1" applyBorder="1" applyAlignment="1">
      <alignment horizontal="center" vertical="center"/>
    </xf>
    <xf numFmtId="0" fontId="28" fillId="0" borderId="0" xfId="0" applyFont="1" applyAlignment="1">
      <alignment vertical="center" wrapText="1"/>
    </xf>
    <xf numFmtId="44" fontId="28" fillId="0" borderId="0" xfId="0" applyNumberFormat="1" applyFont="1" applyAlignment="1">
      <alignment horizontal="center" vertical="center"/>
    </xf>
    <xf numFmtId="169" fontId="28" fillId="0" borderId="0" xfId="1" applyNumberFormat="1" applyFont="1" applyAlignment="1">
      <alignment horizontal="right" vertical="center"/>
    </xf>
    <xf numFmtId="0" fontId="31" fillId="0" borderId="0" xfId="0" applyFont="1" applyAlignment="1">
      <alignment horizontal="left" vertical="center" wrapText="1"/>
    </xf>
    <xf numFmtId="2" fontId="28" fillId="0" borderId="2" xfId="0" applyNumberFormat="1" applyFont="1" applyBorder="1" applyAlignment="1">
      <alignment horizontal="center"/>
    </xf>
    <xf numFmtId="0" fontId="11" fillId="0" borderId="2" xfId="0" applyFont="1" applyBorder="1" applyAlignment="1">
      <alignment horizontal="center"/>
    </xf>
    <xf numFmtId="2" fontId="11" fillId="0" borderId="1" xfId="0" applyNumberFormat="1" applyFont="1" applyBorder="1" applyAlignment="1">
      <alignment horizontal="center"/>
    </xf>
    <xf numFmtId="1" fontId="28" fillId="0" borderId="1" xfId="0" applyNumberFormat="1" applyFont="1" applyBorder="1" applyAlignment="1">
      <alignment horizontal="center"/>
    </xf>
    <xf numFmtId="0" fontId="11" fillId="0" borderId="1" xfId="0" applyFont="1" applyBorder="1" applyAlignment="1">
      <alignment horizontal="center"/>
    </xf>
    <xf numFmtId="0" fontId="14" fillId="0" borderId="0" xfId="0" applyFont="1" applyAlignment="1">
      <alignment vertical="center"/>
    </xf>
    <xf numFmtId="0" fontId="32" fillId="0" borderId="0" xfId="0" applyFont="1" applyAlignment="1">
      <alignment horizontal="justify" vertical="justify" wrapText="1"/>
    </xf>
    <xf numFmtId="0" fontId="28" fillId="0" borderId="11" xfId="0" applyFont="1" applyBorder="1" applyAlignment="1">
      <alignment horizontal="center" vertical="center"/>
    </xf>
    <xf numFmtId="1" fontId="28" fillId="0" borderId="12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horizontal="right" vertical="justify" wrapText="1"/>
    </xf>
    <xf numFmtId="0" fontId="24" fillId="2" borderId="2" xfId="0" applyFont="1" applyFill="1" applyBorder="1" applyAlignment="1">
      <alignment horizontal="right" vertical="justify" wrapText="1"/>
    </xf>
    <xf numFmtId="0" fontId="34" fillId="2" borderId="2" xfId="0" applyFont="1" applyFill="1" applyBorder="1" applyAlignment="1">
      <alignment horizontal="center" vertical="center"/>
    </xf>
    <xf numFmtId="44" fontId="34" fillId="2" borderId="1" xfId="0" applyNumberFormat="1" applyFont="1" applyFill="1" applyBorder="1" applyAlignment="1">
      <alignment horizontal="center" vertical="center"/>
    </xf>
    <xf numFmtId="166" fontId="34" fillId="2" borderId="0" xfId="1" applyNumberFormat="1" applyFont="1" applyFill="1" applyBorder="1" applyAlignment="1">
      <alignment horizontal="right" vertical="center"/>
    </xf>
    <xf numFmtId="169" fontId="34" fillId="0" borderId="13" xfId="1" applyNumberFormat="1" applyFont="1" applyFill="1" applyBorder="1" applyAlignment="1">
      <alignment horizontal="right" vertical="center"/>
    </xf>
    <xf numFmtId="0" fontId="30" fillId="0" borderId="1" xfId="0" applyFont="1" applyBorder="1" applyAlignment="1">
      <alignment horizontal="center" vertical="center"/>
    </xf>
    <xf numFmtId="0" fontId="36" fillId="0" borderId="14" xfId="0" applyFont="1" applyBorder="1" applyAlignment="1">
      <alignment horizontal="left" vertical="center" wrapText="1"/>
    </xf>
    <xf numFmtId="0" fontId="37" fillId="0" borderId="1" xfId="0" applyFont="1" applyBorder="1" applyAlignment="1">
      <alignment horizontal="center" vertical="center"/>
    </xf>
    <xf numFmtId="0" fontId="37" fillId="0" borderId="1" xfId="0" applyFont="1" applyBorder="1" applyAlignment="1">
      <alignment horizontal="left" vertical="center"/>
    </xf>
    <xf numFmtId="44" fontId="37" fillId="0" borderId="1" xfId="0" applyNumberFormat="1" applyFont="1" applyBorder="1" applyAlignment="1">
      <alignment horizontal="center" vertical="center"/>
    </xf>
    <xf numFmtId="49" fontId="38" fillId="0" borderId="1" xfId="0" applyNumberFormat="1" applyFont="1" applyBorder="1" applyAlignment="1">
      <alignment horizontal="center" vertical="center"/>
    </xf>
    <xf numFmtId="49" fontId="38" fillId="0" borderId="1" xfId="0" applyNumberFormat="1" applyFont="1" applyBorder="1" applyAlignment="1">
      <alignment horizontal="left" vertical="center" wrapText="1"/>
    </xf>
    <xf numFmtId="49" fontId="38" fillId="0" borderId="1" xfId="0" applyNumberFormat="1" applyFont="1" applyBorder="1" applyAlignment="1">
      <alignment horizontal="right" vertical="center" wrapText="1"/>
    </xf>
    <xf numFmtId="49" fontId="37" fillId="0" borderId="1" xfId="0" applyNumberFormat="1" applyFont="1" applyBorder="1" applyAlignment="1">
      <alignment horizontal="center" vertical="center"/>
    </xf>
    <xf numFmtId="49" fontId="37" fillId="0" borderId="1" xfId="0" applyNumberFormat="1" applyFont="1" applyBorder="1" applyAlignment="1">
      <alignment horizontal="left" vertical="center" wrapText="1"/>
    </xf>
    <xf numFmtId="166" fontId="28" fillId="0" borderId="1" xfId="1" applyNumberFormat="1" applyFont="1" applyBorder="1" applyAlignment="1">
      <alignment horizontal="right" vertical="center"/>
    </xf>
    <xf numFmtId="49" fontId="39" fillId="0" borderId="11" xfId="0" applyNumberFormat="1" applyFont="1" applyBorder="1" applyAlignment="1">
      <alignment horizontal="center" vertical="center"/>
    </xf>
    <xf numFmtId="49" fontId="39" fillId="0" borderId="11" xfId="0" applyNumberFormat="1" applyFont="1" applyBorder="1" applyAlignment="1">
      <alignment horizontal="left" vertical="center" wrapText="1"/>
    </xf>
    <xf numFmtId="0" fontId="40" fillId="0" borderId="11" xfId="0" applyFont="1" applyBorder="1" applyAlignment="1">
      <alignment horizontal="center" vertical="center"/>
    </xf>
    <xf numFmtId="44" fontId="40" fillId="0" borderId="11" xfId="0" applyNumberFormat="1" applyFont="1" applyBorder="1" applyAlignment="1">
      <alignment horizontal="center" vertical="center"/>
    </xf>
    <xf numFmtId="0" fontId="40" fillId="0" borderId="1" xfId="0" applyFont="1" applyBorder="1" applyAlignment="1">
      <alignment horizontal="center" vertical="center"/>
    </xf>
    <xf numFmtId="0" fontId="40" fillId="0" borderId="1" xfId="0" applyFont="1" applyBorder="1" applyAlignment="1">
      <alignment horizontal="left" vertical="center"/>
    </xf>
    <xf numFmtId="44" fontId="40" fillId="0" borderId="1" xfId="0" applyNumberFormat="1" applyFont="1" applyBorder="1" applyAlignment="1">
      <alignment horizontal="center" vertical="center"/>
    </xf>
    <xf numFmtId="49" fontId="39" fillId="0" borderId="1" xfId="0" applyNumberFormat="1" applyFont="1" applyBorder="1" applyAlignment="1">
      <alignment horizontal="center" vertical="center"/>
    </xf>
    <xf numFmtId="49" fontId="39" fillId="0" borderId="1" xfId="0" applyNumberFormat="1" applyFont="1" applyBorder="1" applyAlignment="1">
      <alignment horizontal="left" vertical="center" wrapText="1"/>
    </xf>
    <xf numFmtId="49" fontId="40" fillId="0" borderId="1" xfId="0" applyNumberFormat="1" applyFont="1" applyBorder="1" applyAlignment="1">
      <alignment horizontal="center" vertical="center"/>
    </xf>
    <xf numFmtId="49" fontId="40" fillId="0" borderId="1" xfId="0" applyNumberFormat="1" applyFont="1" applyBorder="1" applyAlignment="1">
      <alignment horizontal="left" vertical="center" wrapText="1"/>
    </xf>
    <xf numFmtId="0" fontId="35" fillId="0" borderId="1" xfId="0" applyFont="1" applyBorder="1" applyAlignment="1">
      <alignment horizontal="center" vertical="center"/>
    </xf>
    <xf numFmtId="44" fontId="35" fillId="0" borderId="1" xfId="0" applyNumberFormat="1" applyFont="1" applyBorder="1" applyAlignment="1">
      <alignment horizontal="center" vertical="center"/>
    </xf>
    <xf numFmtId="0" fontId="35" fillId="0" borderId="1" xfId="0" applyFont="1" applyBorder="1" applyAlignment="1">
      <alignment horizontal="left" vertical="center"/>
    </xf>
    <xf numFmtId="49" fontId="35" fillId="0" borderId="1" xfId="0" applyNumberFormat="1" applyFont="1" applyBorder="1" applyAlignment="1">
      <alignment horizontal="center" vertical="center"/>
    </xf>
    <xf numFmtId="49" fontId="35" fillId="0" borderId="1" xfId="0" applyNumberFormat="1" applyFont="1" applyBorder="1" applyAlignment="1">
      <alignment horizontal="left" vertical="center" wrapText="1"/>
    </xf>
    <xf numFmtId="0" fontId="15" fillId="0" borderId="0" xfId="22" applyFont="1" applyAlignment="1" applyProtection="1">
      <alignment horizontal="center" vertical="center"/>
      <protection locked="0"/>
    </xf>
    <xf numFmtId="0" fontId="20" fillId="0" borderId="0" xfId="22" applyFont="1" applyAlignment="1" applyProtection="1">
      <alignment vertical="center"/>
      <protection locked="0"/>
    </xf>
    <xf numFmtId="0" fontId="13" fillId="0" borderId="0" xfId="0" applyFont="1" applyAlignment="1">
      <alignment horizontal="center" vertical="center"/>
    </xf>
    <xf numFmtId="0" fontId="15" fillId="0" borderId="0" xfId="22" applyFont="1" applyAlignment="1">
      <alignment horizontal="center" vertical="center"/>
    </xf>
    <xf numFmtId="0" fontId="15" fillId="0" borderId="0" xfId="0" applyFont="1" applyAlignment="1">
      <alignment horizontal="right" vertical="center"/>
    </xf>
    <xf numFmtId="0" fontId="15" fillId="0" borderId="0" xfId="22" applyFont="1" applyAlignment="1">
      <alignment horizontal="left" vertical="center"/>
    </xf>
    <xf numFmtId="0" fontId="41" fillId="0" borderId="0" xfId="0" applyFont="1"/>
    <xf numFmtId="49" fontId="42" fillId="0" borderId="0" xfId="0" applyNumberFormat="1" applyFont="1"/>
    <xf numFmtId="49" fontId="42" fillId="0" borderId="0" xfId="0" applyNumberFormat="1" applyFont="1" applyAlignment="1">
      <alignment wrapText="1"/>
    </xf>
    <xf numFmtId="0" fontId="43" fillId="0" borderId="0" xfId="0" applyFont="1"/>
    <xf numFmtId="0" fontId="42" fillId="0" borderId="0" xfId="0" applyFont="1"/>
    <xf numFmtId="0" fontId="44" fillId="0" borderId="15" xfId="0" applyFont="1" applyBorder="1" applyAlignment="1">
      <alignment horizontal="center"/>
    </xf>
    <xf numFmtId="0" fontId="46" fillId="2" borderId="0" xfId="22" applyFont="1" applyFill="1" applyAlignment="1" applyProtection="1">
      <alignment vertical="center"/>
      <protection locked="0"/>
    </xf>
    <xf numFmtId="172" fontId="15" fillId="0" borderId="0" xfId="22" applyNumberFormat="1" applyFont="1" applyAlignment="1">
      <alignment vertical="center"/>
    </xf>
    <xf numFmtId="172" fontId="15" fillId="0" borderId="0" xfId="17" applyNumberFormat="1" applyFont="1" applyFill="1" applyBorder="1" applyAlignment="1">
      <alignment vertical="center"/>
    </xf>
    <xf numFmtId="44" fontId="42" fillId="0" borderId="0" xfId="0" applyNumberFormat="1" applyFont="1" applyAlignment="1">
      <alignment horizontal="center"/>
    </xf>
    <xf numFmtId="0" fontId="42" fillId="0" borderId="0" xfId="0" applyFont="1" applyAlignment="1">
      <alignment horizontal="center"/>
    </xf>
    <xf numFmtId="0" fontId="47" fillId="0" borderId="0" xfId="0" applyFont="1"/>
    <xf numFmtId="0" fontId="48" fillId="0" borderId="0" xfId="0" applyFont="1" applyAlignment="1">
      <alignment horizontal="left" vertical="center"/>
    </xf>
    <xf numFmtId="0" fontId="50" fillId="0" borderId="0" xfId="22" applyFont="1" applyAlignment="1">
      <alignment horizontal="left" vertical="center"/>
    </xf>
    <xf numFmtId="0" fontId="50" fillId="0" borderId="0" xfId="0" applyFont="1" applyAlignment="1">
      <alignment vertical="center"/>
    </xf>
    <xf numFmtId="44" fontId="50" fillId="0" borderId="0" xfId="21" applyFont="1" applyAlignment="1">
      <alignment vertical="center"/>
    </xf>
    <xf numFmtId="0" fontId="50" fillId="0" borderId="0" xfId="22" applyFont="1" applyAlignment="1">
      <alignment vertical="center"/>
    </xf>
    <xf numFmtId="0" fontId="50" fillId="0" borderId="0" xfId="22" applyFont="1" applyAlignment="1" applyProtection="1">
      <alignment vertical="center"/>
      <protection locked="0"/>
    </xf>
    <xf numFmtId="171" fontId="50" fillId="0" borderId="0" xfId="22" applyNumberFormat="1" applyFont="1" applyAlignment="1" applyProtection="1">
      <alignment horizontal="center" vertical="center"/>
      <protection locked="0"/>
    </xf>
    <xf numFmtId="4" fontId="50" fillId="0" borderId="0" xfId="17" applyNumberFormat="1" applyFont="1" applyBorder="1" applyAlignment="1">
      <alignment horizontal="center" vertical="center"/>
    </xf>
    <xf numFmtId="0" fontId="50" fillId="0" borderId="0" xfId="0" applyFont="1" applyAlignment="1">
      <alignment horizontal="center" vertical="center"/>
    </xf>
    <xf numFmtId="44" fontId="50" fillId="0" borderId="0" xfId="21" applyFont="1" applyBorder="1" applyAlignment="1">
      <alignment vertical="center"/>
    </xf>
    <xf numFmtId="0" fontId="50" fillId="0" borderId="0" xfId="22" applyFont="1" applyAlignment="1" applyProtection="1">
      <alignment horizontal="center" vertical="center"/>
      <protection locked="0"/>
    </xf>
    <xf numFmtId="0" fontId="51" fillId="0" borderId="1" xfId="0" applyFont="1" applyBorder="1" applyAlignment="1">
      <alignment horizontal="center" vertical="center"/>
    </xf>
    <xf numFmtId="0" fontId="49" fillId="0" borderId="1" xfId="0" applyFont="1" applyBorder="1" applyAlignment="1">
      <alignment vertical="center" wrapText="1"/>
    </xf>
    <xf numFmtId="0" fontId="49" fillId="0" borderId="1" xfId="0" applyFont="1" applyBorder="1" applyAlignment="1">
      <alignment horizontal="center" vertical="center"/>
    </xf>
    <xf numFmtId="44" fontId="49" fillId="0" borderId="1" xfId="0" applyNumberFormat="1" applyFont="1" applyBorder="1" applyAlignment="1">
      <alignment horizontal="center" vertical="center"/>
    </xf>
    <xf numFmtId="166" fontId="49" fillId="0" borderId="1" xfId="1" applyNumberFormat="1" applyFont="1" applyBorder="1" applyAlignment="1">
      <alignment horizontal="right" vertical="center"/>
    </xf>
    <xf numFmtId="169" fontId="49" fillId="0" borderId="1" xfId="1" applyNumberFormat="1" applyFont="1" applyBorder="1" applyAlignment="1">
      <alignment horizontal="right" vertical="center"/>
    </xf>
    <xf numFmtId="0" fontId="37" fillId="0" borderId="1" xfId="0" applyFont="1" applyBorder="1" applyAlignment="1">
      <alignment horizontal="left" vertical="center" wrapText="1"/>
    </xf>
    <xf numFmtId="44" fontId="16" fillId="0" borderId="9" xfId="0" applyNumberFormat="1" applyFont="1" applyBorder="1" applyAlignment="1">
      <alignment vertical="center"/>
    </xf>
    <xf numFmtId="0" fontId="15" fillId="0" borderId="1" xfId="0" applyFont="1" applyBorder="1" applyAlignment="1">
      <alignment vertical="center"/>
    </xf>
    <xf numFmtId="44" fontId="16" fillId="0" borderId="1" xfId="0" applyNumberFormat="1" applyFont="1" applyBorder="1" applyAlignment="1">
      <alignment vertical="center"/>
    </xf>
    <xf numFmtId="0" fontId="13" fillId="0" borderId="1" xfId="0" applyFont="1" applyBorder="1" applyAlignment="1">
      <alignment horizontal="center" vertical="center"/>
    </xf>
    <xf numFmtId="0" fontId="15" fillId="0" borderId="1" xfId="0" applyFont="1" applyBorder="1" applyAlignment="1">
      <alignment vertical="center" wrapText="1"/>
    </xf>
    <xf numFmtId="0" fontId="15" fillId="0" borderId="1" xfId="0" applyFont="1" applyBorder="1" applyAlignment="1">
      <alignment horizontal="center" vertical="center"/>
    </xf>
    <xf numFmtId="44" fontId="15" fillId="0" borderId="1" xfId="0" applyNumberFormat="1" applyFont="1" applyBorder="1" applyAlignment="1">
      <alignment horizontal="center" vertical="center"/>
    </xf>
    <xf numFmtId="166" fontId="15" fillId="0" borderId="1" xfId="1" applyNumberFormat="1" applyFont="1" applyBorder="1" applyAlignment="1">
      <alignment horizontal="right" vertical="center"/>
    </xf>
    <xf numFmtId="169" fontId="15" fillId="0" borderId="1" xfId="1" applyNumberFormat="1" applyFont="1" applyBorder="1" applyAlignment="1">
      <alignment horizontal="right" vertical="center"/>
    </xf>
    <xf numFmtId="49" fontId="42" fillId="0" borderId="0" xfId="0" applyNumberFormat="1" applyFont="1" applyAlignment="1">
      <alignment horizontal="center"/>
    </xf>
    <xf numFmtId="0" fontId="13" fillId="0" borderId="0" xfId="0" applyFont="1" applyAlignment="1">
      <alignment horizontal="justify" vertical="center" wrapText="1"/>
    </xf>
    <xf numFmtId="44" fontId="21" fillId="0" borderId="0" xfId="22" applyNumberFormat="1" applyFont="1" applyAlignment="1">
      <alignment vertical="center"/>
    </xf>
    <xf numFmtId="0" fontId="13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justify" wrapText="1"/>
    </xf>
    <xf numFmtId="0" fontId="31" fillId="0" borderId="1" xfId="0" applyFont="1" applyBorder="1" applyAlignment="1">
      <alignment horizontal="center" vertical="center" wrapText="1"/>
    </xf>
    <xf numFmtId="0" fontId="31" fillId="0" borderId="3" xfId="0" applyFont="1" applyBorder="1" applyAlignment="1">
      <alignment horizontal="center" vertical="center" wrapText="1"/>
    </xf>
    <xf numFmtId="0" fontId="28" fillId="0" borderId="1" xfId="0" applyFont="1" applyBorder="1" applyAlignment="1">
      <alignment horizontal="center" vertical="top"/>
    </xf>
    <xf numFmtId="0" fontId="24" fillId="2" borderId="1" xfId="0" applyFont="1" applyFill="1" applyBorder="1" applyAlignment="1">
      <alignment horizontal="center" vertical="center"/>
    </xf>
    <xf numFmtId="0" fontId="24" fillId="0" borderId="1" xfId="0" applyFont="1" applyBorder="1" applyAlignment="1">
      <alignment horizontal="center" vertical="center" wrapText="1"/>
    </xf>
    <xf numFmtId="0" fontId="35" fillId="0" borderId="14" xfId="0" applyFont="1" applyBorder="1" applyAlignment="1">
      <alignment horizontal="center" vertical="center"/>
    </xf>
    <xf numFmtId="0" fontId="24" fillId="2" borderId="0" xfId="0" applyFont="1" applyFill="1" applyAlignment="1">
      <alignment horizontal="left" vertical="center" wrapText="1"/>
    </xf>
    <xf numFmtId="0" fontId="27" fillId="2" borderId="3" xfId="0" applyFont="1" applyFill="1" applyBorder="1" applyAlignment="1">
      <alignment horizontal="center" vertical="center" wrapText="1"/>
    </xf>
    <xf numFmtId="0" fontId="27" fillId="2" borderId="0" xfId="0" applyFont="1" applyFill="1" applyAlignment="1">
      <alignment horizontal="center" vertical="center" wrapText="1"/>
    </xf>
    <xf numFmtId="0" fontId="29" fillId="0" borderId="8" xfId="0" applyFont="1" applyBorder="1" applyAlignment="1">
      <alignment horizontal="left" vertical="center" wrapText="1"/>
    </xf>
    <xf numFmtId="0" fontId="29" fillId="0" borderId="10" xfId="0" applyFont="1" applyBorder="1" applyAlignment="1">
      <alignment horizontal="left" vertical="center" wrapText="1"/>
    </xf>
    <xf numFmtId="0" fontId="24" fillId="2" borderId="2" xfId="0" applyFont="1" applyFill="1" applyBorder="1" applyAlignment="1">
      <alignment horizontal="left" vertical="center" wrapText="1"/>
    </xf>
    <xf numFmtId="0" fontId="23" fillId="2" borderId="0" xfId="0" applyFont="1" applyFill="1" applyAlignment="1">
      <alignment horizontal="center" vertical="center" wrapText="1"/>
    </xf>
    <xf numFmtId="0" fontId="45" fillId="2" borderId="0" xfId="22" applyFont="1" applyFill="1" applyAlignment="1" applyProtection="1">
      <alignment horizontal="center" vertical="center"/>
      <protection locked="0"/>
    </xf>
    <xf numFmtId="0" fontId="45" fillId="2" borderId="0" xfId="22" applyFont="1" applyFill="1" applyAlignment="1">
      <alignment horizontal="center" vertical="center"/>
    </xf>
  </cellXfs>
  <cellStyles count="33">
    <cellStyle name="Article" xfId="3" xr:uid="{00000000-0005-0000-0000-000000000000}"/>
    <cellStyle name="Euro" xfId="1" xr:uid="{00000000-0005-0000-0000-000001000000}"/>
    <cellStyle name="Euro 2" xfId="15" xr:uid="{8798DC5A-2098-464D-9F12-12B2BCE6710D}"/>
    <cellStyle name="Euro 2 2" xfId="26" xr:uid="{B6369624-255D-42DF-9CF1-577D0D957EC7}"/>
    <cellStyle name="Euro 3" xfId="25" xr:uid="{C20E9756-2FAB-4E54-B523-C71E115254A2}"/>
    <cellStyle name="Milliers 2" xfId="17" xr:uid="{FDF1C534-860A-4A98-A437-94C56327B939}"/>
    <cellStyle name="Milliers 3" xfId="14" xr:uid="{BA51A1E3-4409-46AB-A44D-7A6708CCD347}"/>
    <cellStyle name="Monétaire" xfId="21" builtinId="4"/>
    <cellStyle name="Monétaire 2" xfId="18" xr:uid="{FC55280C-79DA-4890-8D87-CB2F107D0C9B}"/>
    <cellStyle name="Monétaire 3" xfId="19" xr:uid="{11072B05-5F81-4913-8E28-E18DD26E0EC6}"/>
    <cellStyle name="Monétaire 4" xfId="20" xr:uid="{2FE41C62-6AFC-4AC4-97F8-BC3ABDEC37C6}"/>
    <cellStyle name="Monétaire 5" xfId="27" xr:uid="{833F35C9-F9D5-44C2-832E-6C2EDA030AF7}"/>
    <cellStyle name="Normal" xfId="0" builtinId="0"/>
    <cellStyle name="Normal 2" xfId="2" xr:uid="{00000000-0005-0000-0000-000004000000}"/>
    <cellStyle name="Normal 2 2" xfId="16" xr:uid="{C0268ACA-7EF5-4ED8-99DD-562D364F7873}"/>
    <cellStyle name="Normal 2 3" xfId="24" xr:uid="{906E5177-9D03-47B3-9D20-D22B0922AB8D}"/>
    <cellStyle name="Normal 2 4" xfId="28" xr:uid="{E6F9F0FB-578A-42A8-8079-925B35D6B208}"/>
    <cellStyle name="Normal 3" xfId="13" xr:uid="{6125E7D0-B874-410F-98C4-E3FBB9BF111B}"/>
    <cellStyle name="Normal 3 2" xfId="29" xr:uid="{E5120B1E-DA04-47E5-8752-E27FA0E38DD4}"/>
    <cellStyle name="Normal 4" xfId="23" xr:uid="{4E79185F-6F86-4FE3-8544-443034F6BB44}"/>
    <cellStyle name="Normal 5" xfId="30" xr:uid="{9B56B904-D3CF-4976-854D-B14ADF6E3A22}"/>
    <cellStyle name="Normal_RECAP" xfId="22" xr:uid="{DBD719AC-5049-4301-B690-A1A535578247}"/>
    <cellStyle name="Pourcentage 2" xfId="31" xr:uid="{B016D936-7A28-47CE-B09E-6A3B7745B40C}"/>
    <cellStyle name="Standard_ALSEN1" xfId="32" xr:uid="{B4E811E0-981D-49D1-B938-C0CFED0AAA90}"/>
    <cellStyle name="T1" xfId="4" xr:uid="{00000000-0005-0000-0000-000008000000}"/>
    <cellStyle name="T2" xfId="5" xr:uid="{00000000-0005-0000-0000-000009000000}"/>
    <cellStyle name="Titre 1" xfId="6" xr:uid="{00000000-0005-0000-0000-00000A000000}"/>
    <cellStyle name="Titre 2" xfId="7" xr:uid="{00000000-0005-0000-0000-00000B000000}"/>
    <cellStyle name="Titre 3" xfId="8" xr:uid="{00000000-0005-0000-0000-00000C000000}"/>
    <cellStyle name="Titre 4" xfId="9" xr:uid="{00000000-0005-0000-0000-00000D000000}"/>
    <cellStyle name="tnb" xfId="10" xr:uid="{00000000-0005-0000-0000-00000E000000}"/>
    <cellStyle name="Ttxt" xfId="11" xr:uid="{00000000-0005-0000-0000-00000F000000}"/>
    <cellStyle name="Ttxt2" xfId="12" xr:uid="{00000000-0005-0000-0000-000010000000}"/>
  </cellStyles>
  <dxfs count="0"/>
  <tableStyles count="0" defaultTableStyle="TableStyleMedium9" defaultPivotStyle="PivotStyleLight16"/>
  <colors>
    <mruColors>
      <color rgb="FFFFFF00"/>
      <color rgb="FFFFFF6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01%20-%20AFFAIRES/16157_CUS%20HABITAT%20CITE%20DOLLFUS/06_PRO%20DCE/03_DPGF/DPGF%20REV%2002/DPGF%20Rev%2002/VEROU%2098%20LGTS%20DOLLFUS%20-%20DPGF%20LOT%2002%20DESAMIANTAGE-R&#233;v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adre Q"/>
      <sheetName val="RECAP"/>
    </sheetNames>
    <sheetDataSet>
      <sheetData sheetId="0">
        <row r="8">
          <cell r="A8">
            <v>1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552997-13A7-4BDB-ACEF-1BB60D95AF93}">
  <sheetPr>
    <tabColor rgb="FFFFC000"/>
  </sheetPr>
  <dimension ref="A1:I416"/>
  <sheetViews>
    <sheetView view="pageLayout" topLeftCell="A378" zoomScale="85" zoomScaleNormal="100" zoomScaleSheetLayoutView="100" zoomScalePageLayoutView="85" workbookViewId="0">
      <selection activeCell="B404" sqref="B404"/>
    </sheetView>
  </sheetViews>
  <sheetFormatPr baseColWidth="10" defaultColWidth="11.42578125" defaultRowHeight="12.75"/>
  <cols>
    <col min="1" max="1" width="6.28515625" style="70" customWidth="1"/>
    <col min="2" max="2" width="47.7109375" style="71" customWidth="1"/>
    <col min="3" max="3" width="7" style="65" customWidth="1"/>
    <col min="4" max="4" width="10.85546875" style="72" customWidth="1"/>
    <col min="5" max="5" width="9.7109375" style="66" customWidth="1"/>
    <col min="6" max="6" width="13.42578125" style="73" customWidth="1"/>
    <col min="7" max="7" width="7.85546875" style="48" customWidth="1"/>
    <col min="8" max="8" width="7.7109375" style="48" bestFit="1" customWidth="1"/>
    <col min="9" max="16384" width="11.42578125" style="48"/>
  </cols>
  <sheetData>
    <row r="1" spans="1:9" s="26" customFormat="1" ht="20.25">
      <c r="A1" s="174" t="s">
        <v>321</v>
      </c>
      <c r="B1" s="175"/>
      <c r="C1" s="175"/>
      <c r="D1" s="175"/>
      <c r="E1" s="175"/>
      <c r="F1" s="175"/>
      <c r="G1" s="42"/>
      <c r="H1" s="42"/>
      <c r="I1" s="43"/>
    </row>
    <row r="2" spans="1:9" ht="13.5">
      <c r="A2" s="176" t="s">
        <v>0</v>
      </c>
      <c r="B2" s="177"/>
      <c r="C2" s="44" t="s">
        <v>1</v>
      </c>
      <c r="D2" s="45" t="s">
        <v>2</v>
      </c>
      <c r="E2" s="46" t="s">
        <v>3</v>
      </c>
      <c r="F2" s="47" t="s">
        <v>4</v>
      </c>
    </row>
    <row r="3" spans="1:9">
      <c r="A3" s="173" t="s">
        <v>5</v>
      </c>
      <c r="B3" s="178"/>
      <c r="C3" s="49"/>
      <c r="D3" s="50"/>
      <c r="E3" s="51"/>
      <c r="F3" s="52"/>
    </row>
    <row r="4" spans="1:9" s="26" customFormat="1" ht="25.5">
      <c r="A4" s="165" t="s">
        <v>322</v>
      </c>
      <c r="B4" s="163" t="s">
        <v>22</v>
      </c>
      <c r="C4" s="49"/>
      <c r="D4" s="50"/>
      <c r="E4" s="51"/>
      <c r="F4" s="53"/>
      <c r="G4" s="42"/>
      <c r="H4" s="42"/>
      <c r="I4" s="43"/>
    </row>
    <row r="5" spans="1:9" s="26" customFormat="1" ht="15.75">
      <c r="A5" s="156">
        <v>1</v>
      </c>
      <c r="B5" s="54" t="s">
        <v>23</v>
      </c>
      <c r="C5" s="49"/>
      <c r="D5" s="50"/>
      <c r="E5" s="51"/>
      <c r="F5" s="53"/>
      <c r="G5" s="42"/>
      <c r="H5" s="42"/>
      <c r="I5" s="43"/>
    </row>
    <row r="6" spans="1:9" s="26" customFormat="1" ht="25.5">
      <c r="A6" s="90"/>
      <c r="B6" s="54" t="s">
        <v>24</v>
      </c>
      <c r="C6" s="49"/>
      <c r="D6" s="50"/>
      <c r="E6" s="56"/>
      <c r="F6" s="57"/>
      <c r="G6" s="42"/>
      <c r="H6" s="42"/>
      <c r="I6" s="43"/>
    </row>
    <row r="7" spans="1:9" s="26" customFormat="1" ht="15.75">
      <c r="A7" s="90"/>
      <c r="B7" s="54" t="s">
        <v>25</v>
      </c>
      <c r="C7" s="49"/>
      <c r="D7" s="50"/>
      <c r="E7" s="56"/>
      <c r="F7" s="57"/>
      <c r="G7" s="42"/>
      <c r="H7" s="42"/>
      <c r="I7" s="43"/>
    </row>
    <row r="8" spans="1:9" s="26" customFormat="1" ht="15.75">
      <c r="A8" s="90"/>
      <c r="B8" s="54" t="s">
        <v>26</v>
      </c>
      <c r="C8" s="49"/>
      <c r="D8" s="62"/>
      <c r="E8" s="56"/>
      <c r="F8" s="57"/>
      <c r="G8" s="42"/>
      <c r="H8" s="42"/>
      <c r="I8" s="43"/>
    </row>
    <row r="9" spans="1:9" s="26" customFormat="1" ht="15.75">
      <c r="A9" s="90"/>
      <c r="B9" s="55" t="s">
        <v>27</v>
      </c>
      <c r="C9" s="49"/>
      <c r="D9" s="50"/>
      <c r="E9" s="56"/>
      <c r="F9" s="57"/>
      <c r="G9" s="42"/>
      <c r="H9" s="42"/>
      <c r="I9" s="43"/>
    </row>
    <row r="10" spans="1:9" s="26" customFormat="1" ht="15.75">
      <c r="A10" s="90"/>
      <c r="B10" s="58" t="s">
        <v>28</v>
      </c>
      <c r="C10" s="49"/>
      <c r="D10" s="62"/>
      <c r="E10" s="56"/>
      <c r="F10" s="57"/>
      <c r="G10" s="42"/>
      <c r="H10" s="42"/>
      <c r="I10" s="43"/>
    </row>
    <row r="11" spans="1:9" s="26" customFormat="1" ht="15.75">
      <c r="A11" s="90"/>
      <c r="B11" s="74" t="s">
        <v>29</v>
      </c>
      <c r="C11" s="49"/>
      <c r="D11" s="75"/>
      <c r="E11" s="56"/>
      <c r="F11" s="57"/>
      <c r="G11" s="42"/>
      <c r="H11" s="42"/>
      <c r="I11" s="43"/>
    </row>
    <row r="12" spans="1:9" s="26" customFormat="1" ht="15.75">
      <c r="A12" s="90"/>
      <c r="B12" s="58" t="s">
        <v>30</v>
      </c>
      <c r="C12" s="49"/>
      <c r="D12" s="62"/>
      <c r="E12" s="56"/>
      <c r="F12" s="57"/>
      <c r="G12" s="42"/>
      <c r="H12" s="42"/>
      <c r="I12" s="43"/>
    </row>
    <row r="13" spans="1:9" s="26" customFormat="1" ht="15.75">
      <c r="A13" s="90"/>
      <c r="B13" s="74" t="s">
        <v>31</v>
      </c>
      <c r="C13" s="49" t="s">
        <v>20</v>
      </c>
      <c r="D13" s="75">
        <v>1</v>
      </c>
      <c r="E13" s="56"/>
      <c r="F13" s="107">
        <f>E13*D13</f>
        <v>0</v>
      </c>
      <c r="G13" s="42"/>
      <c r="H13" s="42"/>
      <c r="I13" s="43"/>
    </row>
    <row r="14" spans="1:9" s="26" customFormat="1" ht="16.5" thickBot="1">
      <c r="A14" s="90"/>
      <c r="B14" s="54"/>
      <c r="C14" s="49"/>
      <c r="D14" s="62"/>
      <c r="E14" s="60"/>
      <c r="F14" s="61"/>
      <c r="G14" s="42"/>
      <c r="H14" s="42"/>
      <c r="I14" s="43"/>
    </row>
    <row r="15" spans="1:9" s="26" customFormat="1" ht="17.25" thickTop="1" thickBot="1">
      <c r="A15" s="63"/>
      <c r="B15" s="59" t="s">
        <v>32</v>
      </c>
      <c r="C15" s="29"/>
      <c r="D15" s="29"/>
      <c r="E15" s="30"/>
      <c r="F15" s="153">
        <f>F13</f>
        <v>0</v>
      </c>
      <c r="G15" s="42"/>
      <c r="H15" s="42"/>
      <c r="I15" s="43"/>
    </row>
    <row r="16" spans="1:9" s="26" customFormat="1" ht="15.75">
      <c r="A16" s="156">
        <v>2</v>
      </c>
      <c r="B16" s="1" t="s">
        <v>33</v>
      </c>
      <c r="C16" s="49"/>
      <c r="D16" s="62"/>
      <c r="E16" s="60"/>
      <c r="F16" s="61"/>
      <c r="G16" s="42"/>
      <c r="H16" s="42"/>
      <c r="I16" s="43"/>
    </row>
    <row r="17" spans="1:9" s="26" customFormat="1" ht="15.75">
      <c r="A17" s="90" t="s">
        <v>34</v>
      </c>
      <c r="B17" s="74" t="s">
        <v>35</v>
      </c>
      <c r="C17" s="79"/>
      <c r="D17" s="77"/>
      <c r="E17" s="60"/>
      <c r="F17" s="61"/>
      <c r="G17" s="42"/>
      <c r="H17" s="42"/>
      <c r="I17" s="43"/>
    </row>
    <row r="18" spans="1:9" s="26" customFormat="1" ht="15.75">
      <c r="A18" s="166"/>
      <c r="B18" s="74" t="s">
        <v>36</v>
      </c>
      <c r="C18" s="79" t="s">
        <v>49</v>
      </c>
      <c r="D18" s="62">
        <v>40</v>
      </c>
      <c r="E18" s="60"/>
      <c r="F18" s="107">
        <f>E18*D18</f>
        <v>0</v>
      </c>
      <c r="G18" s="42"/>
      <c r="H18" s="42"/>
      <c r="I18" s="43"/>
    </row>
    <row r="19" spans="1:9" s="26" customFormat="1" ht="15.75">
      <c r="A19" s="167"/>
      <c r="B19" s="74" t="s">
        <v>37</v>
      </c>
      <c r="C19" s="79" t="s">
        <v>49</v>
      </c>
      <c r="D19" s="62">
        <v>210</v>
      </c>
      <c r="E19" s="60"/>
      <c r="F19" s="107">
        <f>E19*D19</f>
        <v>0</v>
      </c>
      <c r="G19" s="42"/>
      <c r="H19" s="42"/>
      <c r="I19" s="43"/>
    </row>
    <row r="20" spans="1:9" s="26" customFormat="1" ht="15.75">
      <c r="A20" s="166"/>
      <c r="B20" s="74" t="s">
        <v>38</v>
      </c>
      <c r="C20" s="79" t="s">
        <v>49</v>
      </c>
      <c r="D20" s="62">
        <v>670</v>
      </c>
      <c r="E20" s="60"/>
      <c r="F20" s="107">
        <f>E20*D20</f>
        <v>0</v>
      </c>
      <c r="G20" s="42"/>
      <c r="H20" s="42"/>
      <c r="I20" s="43"/>
    </row>
    <row r="21" spans="1:9" s="26" customFormat="1" ht="15.75">
      <c r="A21" s="167"/>
      <c r="B21" s="74"/>
      <c r="C21" s="79"/>
      <c r="D21" s="77"/>
      <c r="E21" s="60"/>
      <c r="F21" s="61"/>
      <c r="G21" s="42"/>
      <c r="H21" s="42"/>
      <c r="I21" s="43"/>
    </row>
    <row r="22" spans="1:9" s="26" customFormat="1" ht="15.75">
      <c r="A22" s="90" t="s">
        <v>42</v>
      </c>
      <c r="B22" s="1" t="s">
        <v>39</v>
      </c>
      <c r="C22" s="79"/>
      <c r="D22" s="62"/>
      <c r="E22" s="60"/>
      <c r="F22" s="61"/>
      <c r="G22" s="42"/>
      <c r="H22" s="42"/>
      <c r="I22" s="43"/>
    </row>
    <row r="23" spans="1:9" s="26" customFormat="1" ht="15.75">
      <c r="A23" s="167"/>
      <c r="B23" s="74" t="s">
        <v>40</v>
      </c>
      <c r="C23" s="79" t="s">
        <v>49</v>
      </c>
      <c r="D23" s="77">
        <v>100</v>
      </c>
      <c r="E23" s="60"/>
      <c r="F23" s="107">
        <f>E23*D23</f>
        <v>0</v>
      </c>
      <c r="G23" s="42"/>
      <c r="H23" s="42"/>
      <c r="I23" s="43"/>
    </row>
    <row r="24" spans="1:9" s="26" customFormat="1" ht="15.75">
      <c r="A24" s="167"/>
      <c r="B24" s="74" t="s">
        <v>41</v>
      </c>
      <c r="C24" s="49" t="s">
        <v>49</v>
      </c>
      <c r="D24" s="77">
        <v>120</v>
      </c>
      <c r="E24" s="60"/>
      <c r="F24" s="107">
        <f>E24*D24</f>
        <v>0</v>
      </c>
      <c r="G24" s="42"/>
      <c r="H24" s="42"/>
      <c r="I24" s="43"/>
    </row>
    <row r="25" spans="1:9" s="26" customFormat="1" ht="15.75">
      <c r="A25" s="167"/>
      <c r="B25" s="74"/>
      <c r="C25" s="49"/>
      <c r="D25" s="77"/>
      <c r="E25" s="60"/>
      <c r="F25" s="61"/>
      <c r="G25" s="42"/>
      <c r="H25" s="42"/>
      <c r="I25" s="43"/>
    </row>
    <row r="26" spans="1:9" s="26" customFormat="1" ht="15.75">
      <c r="A26" s="90" t="s">
        <v>47</v>
      </c>
      <c r="B26" s="1" t="s">
        <v>43</v>
      </c>
      <c r="C26" s="49"/>
      <c r="D26" s="62"/>
      <c r="E26" s="60"/>
      <c r="F26" s="61"/>
      <c r="G26" s="42"/>
      <c r="H26" s="42"/>
      <c r="I26" s="43"/>
    </row>
    <row r="27" spans="1:9" s="26" customFormat="1" ht="15.75">
      <c r="A27" s="166"/>
      <c r="B27" s="58" t="s">
        <v>44</v>
      </c>
      <c r="C27" s="49" t="s">
        <v>49</v>
      </c>
      <c r="D27" s="62">
        <v>35</v>
      </c>
      <c r="E27" s="60"/>
      <c r="F27" s="107">
        <f>E27*D27</f>
        <v>0</v>
      </c>
      <c r="G27" s="42"/>
      <c r="H27" s="42"/>
      <c r="I27" s="43"/>
    </row>
    <row r="28" spans="1:9" s="26" customFormat="1" ht="15.75">
      <c r="A28" s="166"/>
      <c r="B28" s="58" t="s">
        <v>45</v>
      </c>
      <c r="C28" s="49" t="s">
        <v>49</v>
      </c>
      <c r="D28" s="62">
        <v>35</v>
      </c>
      <c r="E28" s="60"/>
      <c r="F28" s="107">
        <f>E28*D28</f>
        <v>0</v>
      </c>
      <c r="G28" s="42"/>
      <c r="H28" s="42"/>
      <c r="I28" s="43"/>
    </row>
    <row r="29" spans="1:9" s="26" customFormat="1" ht="15.75">
      <c r="A29" s="166"/>
      <c r="B29" s="1"/>
      <c r="C29" s="49"/>
      <c r="D29" s="62"/>
      <c r="E29" s="60"/>
      <c r="F29" s="107"/>
      <c r="G29" s="42"/>
      <c r="H29" s="42"/>
      <c r="I29" s="43"/>
    </row>
    <row r="30" spans="1:9" s="26" customFormat="1" ht="15.75">
      <c r="A30" s="167"/>
      <c r="B30" s="58" t="s">
        <v>46</v>
      </c>
      <c r="C30" s="49" t="s">
        <v>50</v>
      </c>
      <c r="D30" s="62">
        <v>26</v>
      </c>
      <c r="E30" s="60"/>
      <c r="F30" s="107">
        <f>E30*D30</f>
        <v>0</v>
      </c>
      <c r="G30" s="42"/>
      <c r="H30" s="42"/>
      <c r="I30" s="43"/>
    </row>
    <row r="31" spans="1:9" s="26" customFormat="1" ht="16.5" thickBot="1">
      <c r="A31" s="167"/>
      <c r="B31" s="74"/>
      <c r="C31" s="49"/>
      <c r="D31" s="62"/>
      <c r="E31" s="60"/>
      <c r="F31" s="61"/>
      <c r="G31" s="42"/>
      <c r="H31" s="42"/>
      <c r="I31" s="43"/>
    </row>
    <row r="32" spans="1:9" s="26" customFormat="1" ht="18" customHeight="1" thickTop="1" thickBot="1">
      <c r="A32" s="63"/>
      <c r="B32" s="59" t="s">
        <v>48</v>
      </c>
      <c r="C32" s="29"/>
      <c r="D32" s="29"/>
      <c r="E32" s="30"/>
      <c r="F32" s="153">
        <f>F30+F28+F27+F24+F23+F20+F19+F18</f>
        <v>0</v>
      </c>
      <c r="G32" s="42"/>
      <c r="H32" s="42"/>
      <c r="I32" s="43"/>
    </row>
    <row r="33" spans="1:9" s="26" customFormat="1" ht="18" customHeight="1">
      <c r="A33" s="63"/>
      <c r="B33" s="59"/>
      <c r="C33" s="31"/>
      <c r="D33" s="31"/>
      <c r="E33" s="32"/>
      <c r="F33" s="33"/>
      <c r="G33" s="42"/>
      <c r="H33" s="42"/>
      <c r="I33" s="43"/>
    </row>
    <row r="34" spans="1:9" s="26" customFormat="1" ht="15.75">
      <c r="A34" s="156">
        <v>3</v>
      </c>
      <c r="B34" s="1" t="s">
        <v>51</v>
      </c>
      <c r="C34" s="49"/>
      <c r="D34" s="62"/>
      <c r="E34" s="60"/>
      <c r="F34" s="61"/>
      <c r="G34" s="42"/>
      <c r="H34" s="42"/>
      <c r="I34" s="43"/>
    </row>
    <row r="35" spans="1:9" s="26" customFormat="1" ht="39.75" customHeight="1">
      <c r="A35" s="167"/>
      <c r="B35" s="58" t="s">
        <v>52</v>
      </c>
      <c r="C35" s="49"/>
      <c r="D35" s="62"/>
      <c r="E35" s="60"/>
      <c r="F35" s="61"/>
      <c r="G35" s="42"/>
      <c r="H35" s="42"/>
      <c r="I35" s="43"/>
    </row>
    <row r="36" spans="1:9" s="26" customFormat="1" ht="24.75" customHeight="1">
      <c r="A36" s="167"/>
      <c r="B36" s="74" t="s">
        <v>57</v>
      </c>
      <c r="C36" s="49"/>
      <c r="D36" s="62"/>
      <c r="E36" s="60"/>
      <c r="F36" s="61"/>
      <c r="G36" s="42"/>
      <c r="H36" s="42"/>
      <c r="I36" s="43"/>
    </row>
    <row r="37" spans="1:9" s="26" customFormat="1" ht="15.75">
      <c r="A37" s="167"/>
      <c r="B37" s="58" t="s">
        <v>53</v>
      </c>
      <c r="C37" s="49" t="s">
        <v>50</v>
      </c>
      <c r="D37" s="62">
        <v>4</v>
      </c>
      <c r="E37" s="60"/>
      <c r="F37" s="107">
        <f>E37*D37</f>
        <v>0</v>
      </c>
      <c r="G37" s="42"/>
      <c r="H37" s="42"/>
      <c r="I37" s="43"/>
    </row>
    <row r="38" spans="1:9" s="26" customFormat="1" ht="15.75">
      <c r="A38" s="167"/>
      <c r="B38" s="74" t="s">
        <v>54</v>
      </c>
      <c r="C38" s="49" t="s">
        <v>50</v>
      </c>
      <c r="D38" s="62">
        <v>6</v>
      </c>
      <c r="E38" s="60"/>
      <c r="F38" s="107">
        <f>E38*D38</f>
        <v>0</v>
      </c>
      <c r="G38" s="42"/>
      <c r="H38" s="42"/>
      <c r="I38" s="43"/>
    </row>
    <row r="39" spans="1:9" s="26" customFormat="1" ht="15.75">
      <c r="A39" s="167"/>
      <c r="B39" s="74" t="s">
        <v>55</v>
      </c>
      <c r="C39" s="49" t="s">
        <v>50</v>
      </c>
      <c r="D39" s="78">
        <v>11</v>
      </c>
      <c r="E39" s="60"/>
      <c r="F39" s="107">
        <f>E39*D39</f>
        <v>0</v>
      </c>
      <c r="G39" s="42"/>
      <c r="H39" s="42"/>
      <c r="I39" s="43"/>
    </row>
    <row r="40" spans="1:9" s="26" customFormat="1" ht="15.75">
      <c r="A40" s="167"/>
      <c r="B40" s="74" t="s">
        <v>56</v>
      </c>
      <c r="C40" s="49" t="s">
        <v>50</v>
      </c>
      <c r="D40" s="62">
        <v>10</v>
      </c>
      <c r="E40" s="60"/>
      <c r="F40" s="107">
        <f>E40*D40</f>
        <v>0</v>
      </c>
      <c r="G40" s="42"/>
      <c r="H40" s="42"/>
      <c r="I40" s="43"/>
    </row>
    <row r="41" spans="1:9" s="26" customFormat="1" ht="15.75">
      <c r="A41" s="167"/>
      <c r="B41" s="74"/>
      <c r="C41" s="79"/>
      <c r="D41" s="62"/>
      <c r="E41" s="60"/>
      <c r="F41" s="61"/>
      <c r="G41" s="42"/>
      <c r="H41" s="42"/>
      <c r="I41" s="43"/>
    </row>
    <row r="42" spans="1:9" s="26" customFormat="1" ht="15.75">
      <c r="A42" s="167" t="s">
        <v>60</v>
      </c>
      <c r="B42" s="58" t="s">
        <v>58</v>
      </c>
      <c r="C42" s="76"/>
      <c r="D42" s="77"/>
      <c r="E42" s="60"/>
      <c r="F42" s="61"/>
      <c r="G42" s="42"/>
      <c r="H42" s="42"/>
      <c r="I42" s="43"/>
    </row>
    <row r="43" spans="1:9" s="26" customFormat="1" ht="15.75">
      <c r="A43" s="167"/>
      <c r="B43" s="74" t="s">
        <v>59</v>
      </c>
      <c r="C43" s="49"/>
      <c r="D43" s="62"/>
      <c r="E43" s="60"/>
      <c r="F43" s="61"/>
      <c r="G43" s="42"/>
      <c r="H43" s="42"/>
      <c r="I43" s="43"/>
    </row>
    <row r="44" spans="1:9" s="26" customFormat="1" ht="16.5" thickBot="1">
      <c r="A44" s="167"/>
      <c r="B44" s="74"/>
      <c r="C44" s="49"/>
      <c r="D44" s="62"/>
      <c r="E44" s="60"/>
      <c r="F44" s="61"/>
      <c r="G44" s="42"/>
      <c r="H44" s="42"/>
      <c r="I44" s="43"/>
    </row>
    <row r="45" spans="1:9" s="26" customFormat="1" ht="17.25" thickTop="1" thickBot="1">
      <c r="A45" s="167"/>
      <c r="B45" s="59" t="s">
        <v>61</v>
      </c>
      <c r="C45" s="29"/>
      <c r="D45" s="29"/>
      <c r="E45" s="30"/>
      <c r="F45" s="153">
        <f>F40+F39+F38+F37</f>
        <v>0</v>
      </c>
      <c r="G45" s="42"/>
      <c r="H45" s="42"/>
      <c r="I45" s="43"/>
    </row>
    <row r="46" spans="1:9" s="26" customFormat="1" ht="15.75">
      <c r="A46" s="168"/>
      <c r="B46" s="59"/>
      <c r="C46" s="80"/>
      <c r="D46" s="80"/>
      <c r="E46" s="8"/>
      <c r="F46" s="2"/>
      <c r="G46" s="42"/>
      <c r="H46" s="42"/>
      <c r="I46" s="43"/>
    </row>
    <row r="47" spans="1:9" s="26" customFormat="1" ht="15.75">
      <c r="A47" s="168"/>
      <c r="B47" s="59"/>
      <c r="C47" s="80"/>
      <c r="D47" s="80"/>
      <c r="E47" s="8"/>
      <c r="F47" s="2"/>
      <c r="G47" s="42"/>
      <c r="H47" s="42"/>
      <c r="I47" s="43"/>
    </row>
    <row r="48" spans="1:9" s="26" customFormat="1" ht="15.75">
      <c r="A48" s="168"/>
      <c r="B48" s="59"/>
      <c r="C48" s="80"/>
      <c r="D48" s="80"/>
      <c r="E48" s="8"/>
      <c r="F48" s="2"/>
      <c r="G48" s="42"/>
      <c r="H48" s="42"/>
      <c r="I48" s="43"/>
    </row>
    <row r="49" spans="1:9" s="26" customFormat="1" ht="15.75">
      <c r="A49" s="168"/>
      <c r="B49" s="59"/>
      <c r="C49" s="80"/>
      <c r="D49" s="80"/>
      <c r="E49" s="8"/>
      <c r="F49" s="2"/>
      <c r="G49" s="42"/>
      <c r="H49" s="42"/>
      <c r="I49" s="43"/>
    </row>
    <row r="50" spans="1:9" s="26" customFormat="1" ht="20.25" customHeight="1">
      <c r="A50" s="174" t="s">
        <v>321</v>
      </c>
      <c r="B50" s="175"/>
      <c r="C50" s="175"/>
      <c r="D50" s="175"/>
      <c r="E50" s="175"/>
      <c r="F50" s="175"/>
      <c r="G50" s="42"/>
      <c r="H50" s="42"/>
      <c r="I50" s="43"/>
    </row>
    <row r="51" spans="1:9" ht="13.5">
      <c r="A51" s="176" t="s">
        <v>0</v>
      </c>
      <c r="B51" s="177"/>
      <c r="C51" s="44" t="s">
        <v>1</v>
      </c>
      <c r="D51" s="45" t="s">
        <v>2</v>
      </c>
      <c r="E51" s="46" t="s">
        <v>3</v>
      </c>
      <c r="F51" s="47" t="s">
        <v>4</v>
      </c>
    </row>
    <row r="52" spans="1:9">
      <c r="A52" s="173" t="s">
        <v>5</v>
      </c>
      <c r="B52" s="173"/>
      <c r="C52" s="82"/>
      <c r="D52" s="83"/>
      <c r="E52" s="51"/>
      <c r="F52" s="52"/>
    </row>
    <row r="53" spans="1:9" s="26" customFormat="1" ht="15.75">
      <c r="A53" s="156">
        <v>4</v>
      </c>
      <c r="B53" s="1" t="s">
        <v>62</v>
      </c>
      <c r="C53" s="79"/>
      <c r="D53" s="77"/>
      <c r="E53" s="60"/>
      <c r="F53" s="61"/>
      <c r="G53" s="42"/>
      <c r="H53" s="42"/>
      <c r="I53" s="43"/>
    </row>
    <row r="54" spans="1:9" s="26" customFormat="1" ht="15.75">
      <c r="A54" s="156"/>
      <c r="B54" s="81" t="s">
        <v>59</v>
      </c>
      <c r="C54" s="79"/>
      <c r="D54" s="77"/>
      <c r="E54" s="60"/>
      <c r="F54" s="61"/>
      <c r="G54" s="42"/>
      <c r="H54" s="42"/>
      <c r="I54" s="43"/>
    </row>
    <row r="55" spans="1:9" s="26" customFormat="1" ht="15.75">
      <c r="A55" s="156"/>
      <c r="B55" s="1"/>
      <c r="C55" s="79"/>
      <c r="D55" s="77"/>
      <c r="E55" s="60"/>
      <c r="F55" s="61"/>
      <c r="G55" s="42"/>
      <c r="H55" s="42"/>
      <c r="I55" s="43"/>
    </row>
    <row r="56" spans="1:9" s="26" customFormat="1" ht="15.75">
      <c r="A56" s="156">
        <v>5</v>
      </c>
      <c r="B56" s="1" t="s">
        <v>63</v>
      </c>
      <c r="C56" s="79"/>
      <c r="D56" s="77"/>
      <c r="E56" s="60"/>
      <c r="F56" s="61"/>
      <c r="G56" s="42"/>
      <c r="H56" s="42"/>
      <c r="I56" s="43"/>
    </row>
    <row r="57" spans="1:9" s="26" customFormat="1" ht="25.5">
      <c r="A57" s="156"/>
      <c r="B57" s="58" t="s">
        <v>64</v>
      </c>
      <c r="C57" s="79"/>
      <c r="D57" s="77"/>
      <c r="E57" s="60"/>
      <c r="F57" s="61"/>
      <c r="G57" s="42"/>
      <c r="H57" s="42"/>
      <c r="I57" s="43"/>
    </row>
    <row r="58" spans="1:9" s="26" customFormat="1" ht="15.75">
      <c r="A58" s="156"/>
      <c r="B58" s="58" t="s">
        <v>65</v>
      </c>
      <c r="C58" s="79" t="s">
        <v>50</v>
      </c>
      <c r="D58" s="77">
        <v>17</v>
      </c>
      <c r="E58" s="60"/>
      <c r="F58" s="107">
        <f>E58*D58</f>
        <v>0</v>
      </c>
      <c r="G58" s="42"/>
      <c r="H58" s="42"/>
      <c r="I58" s="43"/>
    </row>
    <row r="59" spans="1:9" s="26" customFormat="1" ht="15.75">
      <c r="A59" s="156"/>
      <c r="B59" s="58" t="s">
        <v>66</v>
      </c>
      <c r="C59" s="79" t="s">
        <v>50</v>
      </c>
      <c r="D59" s="77">
        <v>12</v>
      </c>
      <c r="E59" s="60"/>
      <c r="F59" s="107">
        <f>E59*D59</f>
        <v>0</v>
      </c>
      <c r="G59" s="42"/>
      <c r="H59" s="42"/>
      <c r="I59" s="43"/>
    </row>
    <row r="60" spans="1:9" s="26" customFormat="1" ht="16.5" thickBot="1">
      <c r="A60" s="156"/>
      <c r="B60" s="58" t="s">
        <v>67</v>
      </c>
      <c r="C60" s="79" t="s">
        <v>50</v>
      </c>
      <c r="D60" s="77">
        <v>38</v>
      </c>
      <c r="E60" s="60"/>
      <c r="F60" s="107">
        <f>E60*D60</f>
        <v>0</v>
      </c>
      <c r="G60" s="42"/>
      <c r="H60" s="42"/>
      <c r="I60" s="43"/>
    </row>
    <row r="61" spans="1:9" s="26" customFormat="1" ht="17.25" thickTop="1" thickBot="1">
      <c r="A61" s="166"/>
      <c r="B61" s="59" t="s">
        <v>68</v>
      </c>
      <c r="C61" s="29"/>
      <c r="D61" s="29"/>
      <c r="E61" s="30"/>
      <c r="F61" s="153">
        <f>F60+F59+F58</f>
        <v>0</v>
      </c>
      <c r="G61" s="42"/>
      <c r="H61" s="42"/>
      <c r="I61" s="43"/>
    </row>
    <row r="62" spans="1:9" s="26" customFormat="1" ht="15.75">
      <c r="A62" s="166"/>
      <c r="B62" s="1"/>
      <c r="C62" s="49"/>
      <c r="D62" s="62"/>
      <c r="E62" s="60"/>
      <c r="F62" s="61"/>
      <c r="G62" s="42"/>
      <c r="H62" s="42"/>
      <c r="I62" s="43"/>
    </row>
    <row r="63" spans="1:9" s="26" customFormat="1" ht="15.75">
      <c r="A63" s="166">
        <v>6</v>
      </c>
      <c r="B63" s="1" t="s">
        <v>69</v>
      </c>
      <c r="C63" s="49"/>
      <c r="D63" s="62"/>
      <c r="E63" s="60"/>
      <c r="F63" s="61"/>
      <c r="G63" s="42"/>
      <c r="H63" s="42"/>
      <c r="I63" s="43"/>
    </row>
    <row r="64" spans="1:9" s="26" customFormat="1" ht="40.5" customHeight="1">
      <c r="A64" s="166"/>
      <c r="B64" s="58" t="s">
        <v>70</v>
      </c>
      <c r="C64" s="76" t="s">
        <v>50</v>
      </c>
      <c r="D64" s="62">
        <v>12</v>
      </c>
      <c r="E64" s="60"/>
      <c r="F64" s="107">
        <f>E64*D64</f>
        <v>0</v>
      </c>
      <c r="G64" s="42"/>
      <c r="H64" s="42"/>
      <c r="I64" s="43"/>
    </row>
    <row r="65" spans="1:9" s="26" customFormat="1" ht="16.5" thickBot="1">
      <c r="A65" s="166"/>
      <c r="B65" s="1"/>
      <c r="C65" s="49"/>
      <c r="D65" s="62"/>
      <c r="E65" s="60"/>
      <c r="F65" s="61"/>
      <c r="G65" s="42"/>
      <c r="H65" s="42"/>
      <c r="I65" s="43"/>
    </row>
    <row r="66" spans="1:9" s="26" customFormat="1" ht="17.25" thickTop="1" thickBot="1">
      <c r="A66" s="63"/>
      <c r="B66" s="59" t="s">
        <v>71</v>
      </c>
      <c r="C66" s="29"/>
      <c r="D66" s="29"/>
      <c r="E66" s="30"/>
      <c r="F66" s="153">
        <f>F64</f>
        <v>0</v>
      </c>
      <c r="G66" s="42"/>
      <c r="H66" s="42"/>
      <c r="I66" s="43"/>
    </row>
    <row r="67" spans="1:9" s="26" customFormat="1" ht="15.75">
      <c r="A67" s="166">
        <v>7</v>
      </c>
      <c r="B67" s="1" t="s">
        <v>72</v>
      </c>
      <c r="C67" s="49"/>
      <c r="D67" s="62"/>
      <c r="E67" s="60"/>
      <c r="F67" s="61"/>
      <c r="G67" s="42"/>
      <c r="H67" s="42"/>
      <c r="I67" s="43"/>
    </row>
    <row r="68" spans="1:9" s="26" customFormat="1" ht="36" customHeight="1">
      <c r="A68" s="167" t="s">
        <v>89</v>
      </c>
      <c r="B68" s="58" t="s">
        <v>73</v>
      </c>
      <c r="C68" s="49"/>
      <c r="D68" s="62"/>
      <c r="E68" s="60"/>
      <c r="F68" s="61"/>
      <c r="G68" s="42"/>
      <c r="H68" s="42"/>
      <c r="I68" s="43"/>
    </row>
    <row r="69" spans="1:9" s="26" customFormat="1" ht="25.5">
      <c r="A69" s="167"/>
      <c r="B69" s="58" t="s">
        <v>74</v>
      </c>
      <c r="C69" s="65"/>
      <c r="D69" s="62"/>
      <c r="E69" s="60"/>
      <c r="F69" s="61"/>
      <c r="G69" s="42"/>
      <c r="H69" s="42"/>
      <c r="I69" s="43"/>
    </row>
    <row r="70" spans="1:9" s="26" customFormat="1" ht="25.5">
      <c r="A70" s="167"/>
      <c r="B70" s="58" t="s">
        <v>75</v>
      </c>
      <c r="C70" s="76"/>
      <c r="D70" s="62"/>
      <c r="E70" s="60"/>
      <c r="F70" s="61"/>
      <c r="G70" s="42"/>
      <c r="H70" s="42"/>
      <c r="I70" s="43"/>
    </row>
    <row r="71" spans="1:9" s="26" customFormat="1" ht="38.25">
      <c r="A71" s="169"/>
      <c r="B71" s="58" t="s">
        <v>76</v>
      </c>
      <c r="C71" s="76"/>
      <c r="D71" s="62"/>
      <c r="E71" s="60"/>
      <c r="F71" s="61"/>
      <c r="G71" s="42"/>
      <c r="H71" s="42"/>
      <c r="I71" s="43"/>
    </row>
    <row r="72" spans="1:9" s="26" customFormat="1" ht="38.25">
      <c r="A72" s="169"/>
      <c r="B72" s="58" t="s">
        <v>77</v>
      </c>
      <c r="C72" s="76"/>
      <c r="D72" s="62"/>
      <c r="E72" s="60"/>
      <c r="F72" s="61"/>
      <c r="G72" s="42"/>
      <c r="H72" s="42"/>
      <c r="I72" s="43"/>
    </row>
    <row r="73" spans="1:9" s="26" customFormat="1" ht="25.5">
      <c r="A73" s="167"/>
      <c r="B73" s="58" t="s">
        <v>78</v>
      </c>
      <c r="C73" s="76"/>
      <c r="D73" s="62"/>
      <c r="E73" s="60"/>
      <c r="F73" s="61"/>
      <c r="G73" s="42"/>
      <c r="H73" s="42"/>
      <c r="I73" s="43"/>
    </row>
    <row r="74" spans="1:9" s="26" customFormat="1" ht="54.75" customHeight="1">
      <c r="A74" s="167"/>
      <c r="B74" s="58" t="s">
        <v>79</v>
      </c>
      <c r="C74" s="76"/>
      <c r="D74" s="75"/>
      <c r="E74" s="60"/>
      <c r="F74" s="61"/>
      <c r="G74" s="42"/>
      <c r="H74" s="42"/>
      <c r="I74" s="43"/>
    </row>
    <row r="75" spans="1:9" s="26" customFormat="1" ht="25.5">
      <c r="A75" s="167"/>
      <c r="B75" s="58" t="s">
        <v>80</v>
      </c>
      <c r="C75" s="76"/>
      <c r="D75" s="50"/>
      <c r="E75" s="60"/>
      <c r="F75" s="61"/>
      <c r="G75" s="42"/>
      <c r="H75" s="42"/>
      <c r="I75" s="43"/>
    </row>
    <row r="76" spans="1:9" s="26" customFormat="1" ht="38.25">
      <c r="A76" s="167"/>
      <c r="B76" s="58" t="s">
        <v>81</v>
      </c>
      <c r="C76" s="49"/>
      <c r="D76" s="50"/>
      <c r="E76" s="60"/>
      <c r="F76" s="61"/>
      <c r="G76" s="42"/>
      <c r="H76" s="42"/>
      <c r="I76" s="43"/>
    </row>
    <row r="77" spans="1:9" s="26" customFormat="1" ht="15.75">
      <c r="A77" s="167"/>
      <c r="B77" s="58" t="s">
        <v>82</v>
      </c>
      <c r="C77" s="76"/>
      <c r="D77" s="50"/>
      <c r="E77" s="60"/>
      <c r="F77" s="61"/>
      <c r="G77" s="42"/>
      <c r="H77" s="42"/>
      <c r="I77" s="43"/>
    </row>
    <row r="78" spans="1:9" s="26" customFormat="1" ht="15.75">
      <c r="A78" s="167"/>
      <c r="B78" s="58" t="s">
        <v>83</v>
      </c>
      <c r="C78" s="76"/>
      <c r="D78" s="50"/>
      <c r="E78" s="60"/>
      <c r="F78" s="61"/>
      <c r="G78" s="42"/>
      <c r="H78" s="42"/>
      <c r="I78" s="43"/>
    </row>
    <row r="79" spans="1:9" s="26" customFormat="1" ht="15.75">
      <c r="A79" s="167"/>
      <c r="B79" s="58" t="s">
        <v>84</v>
      </c>
      <c r="C79" s="76"/>
      <c r="D79" s="50"/>
      <c r="E79" s="60"/>
      <c r="F79" s="61"/>
      <c r="G79" s="42"/>
      <c r="H79" s="42"/>
      <c r="I79" s="43"/>
    </row>
    <row r="80" spans="1:9" s="26" customFormat="1" ht="15.75">
      <c r="A80" s="167"/>
      <c r="B80" s="58" t="s">
        <v>31</v>
      </c>
      <c r="C80" s="76" t="s">
        <v>92</v>
      </c>
      <c r="D80" s="50">
        <v>1</v>
      </c>
      <c r="E80" s="60"/>
      <c r="F80" s="107">
        <f>E80*D80</f>
        <v>0</v>
      </c>
      <c r="G80" s="42"/>
      <c r="H80" s="42"/>
      <c r="I80" s="43"/>
    </row>
    <row r="81" spans="1:9" s="26" customFormat="1" ht="15.75">
      <c r="A81" s="167"/>
      <c r="B81" s="58"/>
      <c r="C81" s="76"/>
      <c r="D81" s="50"/>
      <c r="E81" s="60"/>
      <c r="F81" s="61"/>
      <c r="G81" s="42"/>
      <c r="H81" s="42"/>
      <c r="I81" s="43"/>
    </row>
    <row r="82" spans="1:9" s="26" customFormat="1" ht="24.75" customHeight="1">
      <c r="A82" s="167" t="s">
        <v>90</v>
      </c>
      <c r="B82" s="58" t="s">
        <v>85</v>
      </c>
      <c r="C82" s="76"/>
      <c r="D82" s="50"/>
      <c r="E82" s="60"/>
      <c r="F82" s="61"/>
      <c r="G82" s="42"/>
      <c r="H82" s="42"/>
      <c r="I82" s="43"/>
    </row>
    <row r="83" spans="1:9" s="26" customFormat="1" ht="30" customHeight="1">
      <c r="A83" s="167"/>
      <c r="B83" s="58" t="s">
        <v>86</v>
      </c>
      <c r="C83" s="76" t="s">
        <v>92</v>
      </c>
      <c r="D83" s="50">
        <v>1</v>
      </c>
      <c r="E83" s="60"/>
      <c r="F83" s="107">
        <f>E83*D83</f>
        <v>0</v>
      </c>
      <c r="G83" s="42"/>
      <c r="H83" s="42"/>
      <c r="I83" s="43"/>
    </row>
    <row r="84" spans="1:9" s="26" customFormat="1" ht="15.75">
      <c r="A84" s="167"/>
      <c r="B84" s="58"/>
      <c r="C84" s="76"/>
      <c r="D84" s="50"/>
      <c r="E84" s="60"/>
      <c r="F84" s="61"/>
      <c r="G84" s="42"/>
      <c r="H84" s="42"/>
      <c r="I84" s="43"/>
    </row>
    <row r="85" spans="1:9" s="26" customFormat="1" ht="15.75">
      <c r="A85" s="167" t="s">
        <v>91</v>
      </c>
      <c r="B85" s="58" t="s">
        <v>87</v>
      </c>
      <c r="C85" s="76"/>
      <c r="D85" s="50"/>
      <c r="E85" s="60"/>
      <c r="F85" s="61"/>
      <c r="G85" s="42"/>
      <c r="H85" s="42"/>
      <c r="I85" s="43"/>
    </row>
    <row r="86" spans="1:9" s="26" customFormat="1" ht="26.25" thickBot="1">
      <c r="A86" s="167"/>
      <c r="B86" s="58" t="s">
        <v>88</v>
      </c>
      <c r="C86" s="76" t="s">
        <v>92</v>
      </c>
      <c r="D86" s="50">
        <v>1</v>
      </c>
      <c r="E86" s="60"/>
      <c r="F86" s="107">
        <f>E86*D86</f>
        <v>0</v>
      </c>
      <c r="G86" s="42"/>
      <c r="H86" s="42"/>
      <c r="I86" s="43"/>
    </row>
    <row r="87" spans="1:9" s="26" customFormat="1" ht="17.25" thickTop="1" thickBot="1">
      <c r="A87" s="169"/>
      <c r="B87" s="64" t="s">
        <v>93</v>
      </c>
      <c r="C87" s="34"/>
      <c r="D87" s="29"/>
      <c r="E87" s="30"/>
      <c r="F87" s="153">
        <f>F86+F83+F80</f>
        <v>0</v>
      </c>
      <c r="G87" s="42"/>
      <c r="H87" s="42"/>
      <c r="I87" s="43"/>
    </row>
    <row r="88" spans="1:9" ht="19.5" customHeight="1">
      <c r="A88" s="170"/>
      <c r="B88" s="85" t="s">
        <v>323</v>
      </c>
      <c r="C88" s="86"/>
      <c r="D88" s="87"/>
      <c r="E88" s="88"/>
      <c r="F88" s="88"/>
    </row>
    <row r="89" spans="1:9" s="26" customFormat="1" ht="20.25">
      <c r="A89" s="174" t="s">
        <v>317</v>
      </c>
      <c r="B89" s="175"/>
      <c r="C89" s="175"/>
      <c r="D89" s="175"/>
      <c r="E89" s="175"/>
      <c r="F89" s="175"/>
      <c r="G89" s="42"/>
      <c r="H89" s="42"/>
      <c r="I89" s="43"/>
    </row>
    <row r="90" spans="1:9" ht="13.5">
      <c r="A90" s="176" t="s">
        <v>0</v>
      </c>
      <c r="B90" s="177"/>
      <c r="C90" s="44" t="s">
        <v>1</v>
      </c>
      <c r="D90" s="45" t="s">
        <v>2</v>
      </c>
      <c r="E90" s="46" t="s">
        <v>3</v>
      </c>
      <c r="F90" s="47" t="s">
        <v>4</v>
      </c>
    </row>
    <row r="91" spans="1:9">
      <c r="A91" s="173" t="s">
        <v>5</v>
      </c>
      <c r="B91" s="178"/>
      <c r="C91" s="49"/>
      <c r="D91" s="50"/>
      <c r="E91" s="51"/>
      <c r="F91" s="52"/>
    </row>
    <row r="92" spans="1:9" ht="25.5">
      <c r="A92" s="165" t="s">
        <v>324</v>
      </c>
      <c r="B92" s="163" t="s">
        <v>325</v>
      </c>
      <c r="C92" s="49"/>
      <c r="D92" s="50"/>
      <c r="E92" s="51"/>
      <c r="F92" s="52"/>
    </row>
    <row r="93" spans="1:9" ht="27">
      <c r="A93" s="171"/>
      <c r="B93" s="91" t="s">
        <v>96</v>
      </c>
      <c r="C93" s="49"/>
      <c r="D93" s="50"/>
      <c r="E93" s="51"/>
      <c r="F93" s="52"/>
    </row>
    <row r="94" spans="1:9" s="26" customFormat="1" ht="67.5">
      <c r="A94" s="171"/>
      <c r="B94" s="91" t="s">
        <v>95</v>
      </c>
      <c r="C94" s="49"/>
      <c r="D94" s="50"/>
      <c r="E94" s="51"/>
      <c r="F94" s="53"/>
      <c r="G94" s="42"/>
      <c r="H94" s="42"/>
      <c r="I94" s="43"/>
    </row>
    <row r="95" spans="1:9" s="26" customFormat="1" ht="15.75">
      <c r="A95" s="101" t="s">
        <v>60</v>
      </c>
      <c r="B95" s="102" t="s">
        <v>97</v>
      </c>
      <c r="C95" s="103"/>
      <c r="D95" s="103"/>
      <c r="E95" s="103"/>
      <c r="F95" s="104"/>
      <c r="G95" s="42"/>
      <c r="H95" s="42"/>
      <c r="I95" s="43"/>
    </row>
    <row r="96" spans="1:9">
      <c r="A96" s="105"/>
      <c r="B96" s="106"/>
      <c r="C96" s="105"/>
      <c r="D96" s="105"/>
      <c r="E96" s="105"/>
      <c r="F96" s="107"/>
    </row>
    <row r="97" spans="1:6">
      <c r="A97" s="108" t="s">
        <v>98</v>
      </c>
      <c r="B97" s="109" t="s">
        <v>99</v>
      </c>
      <c r="C97" s="105"/>
      <c r="D97" s="105"/>
      <c r="E97" s="105"/>
      <c r="F97" s="107"/>
    </row>
    <row r="98" spans="1:6">
      <c r="A98" s="105"/>
      <c r="B98" s="106" t="s">
        <v>100</v>
      </c>
      <c r="C98" s="105" t="s">
        <v>50</v>
      </c>
      <c r="D98" s="105">
        <v>1</v>
      </c>
      <c r="E98" s="105"/>
      <c r="F98" s="107">
        <f>E98*D98</f>
        <v>0</v>
      </c>
    </row>
    <row r="99" spans="1:6">
      <c r="A99" s="105"/>
      <c r="B99" s="106"/>
      <c r="C99" s="105"/>
      <c r="D99" s="105"/>
      <c r="E99" s="105"/>
      <c r="F99" s="107"/>
    </row>
    <row r="100" spans="1:6">
      <c r="A100" s="108" t="s">
        <v>101</v>
      </c>
      <c r="B100" s="109" t="s">
        <v>102</v>
      </c>
      <c r="C100" s="105"/>
      <c r="D100" s="105"/>
      <c r="E100" s="105"/>
      <c r="F100" s="107"/>
    </row>
    <row r="101" spans="1:6">
      <c r="A101" s="105"/>
      <c r="B101" s="106" t="s">
        <v>103</v>
      </c>
      <c r="C101" s="105" t="s">
        <v>50</v>
      </c>
      <c r="D101" s="105">
        <v>1</v>
      </c>
      <c r="E101" s="105"/>
      <c r="F101" s="107">
        <f>E101*D101</f>
        <v>0</v>
      </c>
    </row>
    <row r="102" spans="1:6" ht="13.5" thickBot="1">
      <c r="A102" s="105"/>
      <c r="B102" s="106"/>
      <c r="C102" s="105"/>
      <c r="D102" s="105"/>
      <c r="E102" s="105"/>
      <c r="F102" s="107"/>
    </row>
    <row r="103" spans="1:6" ht="27" thickTop="1" thickBot="1">
      <c r="A103" s="105"/>
      <c r="B103" s="59" t="s">
        <v>104</v>
      </c>
      <c r="C103" s="29"/>
      <c r="D103" s="29"/>
      <c r="E103" s="30"/>
      <c r="F103" s="153">
        <f>F101+F98</f>
        <v>0</v>
      </c>
    </row>
    <row r="104" spans="1:6">
      <c r="A104" s="105"/>
      <c r="B104" s="106"/>
      <c r="C104" s="105"/>
      <c r="D104" s="105"/>
      <c r="E104" s="105"/>
      <c r="F104" s="107"/>
    </row>
    <row r="105" spans="1:6">
      <c r="A105" s="108" t="s">
        <v>105</v>
      </c>
      <c r="B105" s="109" t="s">
        <v>106</v>
      </c>
      <c r="C105" s="105"/>
      <c r="D105" s="105"/>
      <c r="E105" s="105"/>
      <c r="F105" s="107"/>
    </row>
    <row r="106" spans="1:6">
      <c r="A106" s="105"/>
      <c r="B106" s="106"/>
      <c r="C106" s="105"/>
      <c r="D106" s="105"/>
      <c r="E106" s="105"/>
      <c r="F106" s="107"/>
    </row>
    <row r="107" spans="1:6">
      <c r="A107" s="108" t="s">
        <v>107</v>
      </c>
      <c r="B107" s="109" t="s">
        <v>108</v>
      </c>
      <c r="C107" s="105" t="s">
        <v>50</v>
      </c>
      <c r="D107" s="105">
        <v>1</v>
      </c>
      <c r="E107" s="105"/>
      <c r="F107" s="107">
        <f>E107*D107</f>
        <v>0</v>
      </c>
    </row>
    <row r="108" spans="1:6">
      <c r="A108" s="105"/>
      <c r="B108" s="106"/>
      <c r="C108" s="105"/>
      <c r="D108" s="105"/>
      <c r="E108" s="105"/>
      <c r="F108" s="107"/>
    </row>
    <row r="109" spans="1:6">
      <c r="A109" s="108" t="s">
        <v>109</v>
      </c>
      <c r="B109" s="109" t="s">
        <v>110</v>
      </c>
      <c r="C109" s="105"/>
      <c r="D109" s="105"/>
      <c r="E109" s="105"/>
      <c r="F109" s="107"/>
    </row>
    <row r="110" spans="1:6">
      <c r="A110" s="105"/>
      <c r="B110" s="106"/>
      <c r="C110" s="105"/>
      <c r="D110" s="105"/>
      <c r="E110" s="105"/>
      <c r="F110" s="107"/>
    </row>
    <row r="111" spans="1:6">
      <c r="A111" s="110" t="s">
        <v>111</v>
      </c>
      <c r="B111" s="111" t="s">
        <v>112</v>
      </c>
      <c r="C111" s="105"/>
      <c r="D111" s="105"/>
      <c r="E111" s="105"/>
      <c r="F111" s="107"/>
    </row>
    <row r="112" spans="1:6">
      <c r="A112" s="110"/>
      <c r="B112" s="111" t="s">
        <v>113</v>
      </c>
      <c r="C112" s="105" t="s">
        <v>114</v>
      </c>
      <c r="D112" s="105">
        <v>18</v>
      </c>
      <c r="E112" s="105"/>
      <c r="F112" s="107">
        <f>E112*D112</f>
        <v>0</v>
      </c>
    </row>
    <row r="113" spans="1:6">
      <c r="A113" s="110"/>
      <c r="B113" s="111" t="s">
        <v>115</v>
      </c>
      <c r="C113" s="105" t="s">
        <v>114</v>
      </c>
      <c r="D113" s="105">
        <v>32</v>
      </c>
      <c r="E113" s="105"/>
      <c r="F113" s="107">
        <f>E113*D113</f>
        <v>0</v>
      </c>
    </row>
    <row r="114" spans="1:6">
      <c r="A114" s="105"/>
      <c r="B114" s="106"/>
      <c r="C114" s="105"/>
      <c r="D114" s="105"/>
      <c r="E114" s="105"/>
      <c r="F114" s="107"/>
    </row>
    <row r="115" spans="1:6">
      <c r="A115" s="110" t="s">
        <v>116</v>
      </c>
      <c r="B115" s="111" t="s">
        <v>117</v>
      </c>
      <c r="C115" s="105"/>
      <c r="D115" s="105"/>
      <c r="E115" s="105"/>
      <c r="F115" s="107"/>
    </row>
    <row r="116" spans="1:6">
      <c r="A116" s="105"/>
      <c r="B116" s="106" t="s">
        <v>118</v>
      </c>
      <c r="C116" s="105" t="s">
        <v>114</v>
      </c>
      <c r="D116" s="105">
        <f>D112</f>
        <v>18</v>
      </c>
      <c r="E116" s="105"/>
      <c r="F116" s="107">
        <f>E116*D116</f>
        <v>0</v>
      </c>
    </row>
    <row r="117" spans="1:6">
      <c r="A117" s="105"/>
      <c r="B117" s="106" t="s">
        <v>119</v>
      </c>
      <c r="C117" s="105" t="s">
        <v>114</v>
      </c>
      <c r="D117" s="105">
        <f>D113</f>
        <v>32</v>
      </c>
      <c r="E117" s="105"/>
      <c r="F117" s="107">
        <f>E117*D117</f>
        <v>0</v>
      </c>
    </row>
    <row r="118" spans="1:6">
      <c r="A118" s="105"/>
      <c r="B118" s="106"/>
      <c r="C118" s="105"/>
      <c r="D118" s="105"/>
      <c r="E118" s="105"/>
      <c r="F118" s="107"/>
    </row>
    <row r="119" spans="1:6">
      <c r="A119" s="110" t="s">
        <v>120</v>
      </c>
      <c r="B119" s="111" t="s">
        <v>121</v>
      </c>
      <c r="C119" s="105" t="s">
        <v>50</v>
      </c>
      <c r="D119" s="105">
        <v>1</v>
      </c>
      <c r="E119" s="105"/>
      <c r="F119" s="107">
        <f>E119*D119</f>
        <v>0</v>
      </c>
    </row>
    <row r="120" spans="1:6">
      <c r="A120" s="105"/>
      <c r="B120" s="106"/>
      <c r="C120" s="105"/>
      <c r="D120" s="105"/>
      <c r="E120" s="105"/>
      <c r="F120" s="107"/>
    </row>
    <row r="121" spans="1:6">
      <c r="A121" s="110" t="s">
        <v>122</v>
      </c>
      <c r="B121" s="111" t="s">
        <v>123</v>
      </c>
      <c r="C121" s="105"/>
      <c r="D121" s="105"/>
      <c r="E121" s="105"/>
      <c r="F121" s="107"/>
    </row>
    <row r="122" spans="1:6">
      <c r="A122" s="110"/>
      <c r="B122" s="111" t="s">
        <v>113</v>
      </c>
      <c r="C122" s="105" t="s">
        <v>124</v>
      </c>
      <c r="D122" s="105">
        <v>2</v>
      </c>
      <c r="E122" s="105"/>
      <c r="F122" s="107">
        <f>E122*D122</f>
        <v>0</v>
      </c>
    </row>
    <row r="123" spans="1:6">
      <c r="A123" s="105"/>
      <c r="B123" s="111" t="s">
        <v>115</v>
      </c>
      <c r="C123" s="105" t="s">
        <v>124</v>
      </c>
      <c r="D123" s="105">
        <v>4</v>
      </c>
      <c r="E123" s="105"/>
      <c r="F123" s="107">
        <f>E123*D123</f>
        <v>0</v>
      </c>
    </row>
    <row r="124" spans="1:6">
      <c r="A124" s="105"/>
      <c r="B124" s="111"/>
      <c r="C124" s="105"/>
      <c r="D124" s="105"/>
      <c r="E124" s="105"/>
      <c r="F124" s="107"/>
    </row>
    <row r="125" spans="1:6">
      <c r="A125" s="110" t="s">
        <v>125</v>
      </c>
      <c r="B125" s="111" t="s">
        <v>126</v>
      </c>
      <c r="C125" s="105" t="s">
        <v>124</v>
      </c>
      <c r="D125" s="105">
        <f>D122+D123</f>
        <v>6</v>
      </c>
      <c r="E125" s="105"/>
      <c r="F125" s="107">
        <f>E125*D125</f>
        <v>0</v>
      </c>
    </row>
    <row r="126" spans="1:6">
      <c r="A126" s="105"/>
      <c r="B126" s="106"/>
      <c r="C126" s="105"/>
      <c r="D126" s="105"/>
      <c r="E126" s="105"/>
      <c r="F126" s="107"/>
    </row>
    <row r="127" spans="1:6">
      <c r="A127" s="110" t="s">
        <v>127</v>
      </c>
      <c r="B127" s="111" t="s">
        <v>128</v>
      </c>
      <c r="C127" s="105"/>
      <c r="D127" s="105"/>
      <c r="E127" s="105"/>
      <c r="F127" s="107"/>
    </row>
    <row r="128" spans="1:6">
      <c r="A128" s="105"/>
      <c r="B128" s="106" t="s">
        <v>129</v>
      </c>
      <c r="C128" s="105" t="s">
        <v>124</v>
      </c>
      <c r="D128" s="105">
        <v>3</v>
      </c>
      <c r="E128" s="105"/>
      <c r="F128" s="107">
        <f>E128*D128</f>
        <v>0</v>
      </c>
    </row>
    <row r="129" spans="1:9">
      <c r="A129" s="105"/>
      <c r="B129" s="106"/>
      <c r="C129" s="105"/>
      <c r="D129" s="105"/>
      <c r="E129" s="105"/>
      <c r="F129" s="107"/>
    </row>
    <row r="130" spans="1:9">
      <c r="A130" s="110" t="s">
        <v>130</v>
      </c>
      <c r="B130" s="111" t="s">
        <v>131</v>
      </c>
      <c r="C130" s="105" t="s">
        <v>124</v>
      </c>
      <c r="D130" s="105">
        <v>3</v>
      </c>
      <c r="E130" s="105"/>
      <c r="F130" s="107">
        <f>E130*D130</f>
        <v>0</v>
      </c>
    </row>
    <row r="131" spans="1:9">
      <c r="A131" s="105"/>
      <c r="B131" s="106"/>
      <c r="C131" s="105"/>
      <c r="D131" s="105"/>
      <c r="E131" s="105"/>
      <c r="F131" s="107"/>
    </row>
    <row r="132" spans="1:9">
      <c r="A132" s="110" t="s">
        <v>132</v>
      </c>
      <c r="B132" s="111" t="s">
        <v>133</v>
      </c>
      <c r="C132" s="105" t="s">
        <v>124</v>
      </c>
      <c r="D132" s="105">
        <v>6</v>
      </c>
      <c r="E132" s="105"/>
      <c r="F132" s="107">
        <f>E132*D132</f>
        <v>0</v>
      </c>
    </row>
    <row r="133" spans="1:9">
      <c r="A133" s="105"/>
      <c r="B133" s="106"/>
      <c r="C133" s="105"/>
      <c r="D133" s="105"/>
      <c r="E133" s="105"/>
      <c r="F133" s="107"/>
    </row>
    <row r="134" spans="1:9">
      <c r="A134" s="108" t="s">
        <v>134</v>
      </c>
      <c r="B134" s="109" t="s">
        <v>135</v>
      </c>
      <c r="C134" s="105"/>
      <c r="D134" s="105"/>
      <c r="E134" s="105"/>
      <c r="F134" s="107"/>
    </row>
    <row r="135" spans="1:9">
      <c r="A135" s="105"/>
      <c r="B135" s="106" t="s">
        <v>136</v>
      </c>
      <c r="C135" s="105" t="s">
        <v>50</v>
      </c>
      <c r="D135" s="105">
        <v>2</v>
      </c>
      <c r="E135" s="105"/>
      <c r="F135" s="107">
        <f>E135*D135</f>
        <v>0</v>
      </c>
    </row>
    <row r="136" spans="1:9" ht="13.5" thickBot="1">
      <c r="A136" s="105"/>
      <c r="B136" s="106"/>
      <c r="C136" s="105"/>
      <c r="D136" s="105"/>
      <c r="E136" s="105"/>
      <c r="F136" s="107"/>
    </row>
    <row r="137" spans="1:9" ht="23.25" customHeight="1" thickTop="1" thickBot="1">
      <c r="A137" s="105"/>
      <c r="B137" s="84" t="s">
        <v>137</v>
      </c>
      <c r="C137" s="29"/>
      <c r="D137" s="29"/>
      <c r="E137" s="30"/>
      <c r="F137" s="153">
        <f>F135+F132+F130+F128+F125+F123+F122+F119+F117+F116+F113+F112+F107</f>
        <v>0</v>
      </c>
    </row>
    <row r="138" spans="1:9">
      <c r="A138" s="105"/>
      <c r="B138" s="106"/>
      <c r="C138" s="105"/>
      <c r="D138" s="105"/>
      <c r="E138" s="105"/>
      <c r="F138" s="107"/>
    </row>
    <row r="139" spans="1:9">
      <c r="A139" s="105"/>
      <c r="B139" s="106"/>
      <c r="C139" s="105"/>
      <c r="D139" s="105"/>
      <c r="E139" s="105"/>
      <c r="F139" s="107"/>
    </row>
    <row r="140" spans="1:9">
      <c r="A140" s="90"/>
      <c r="B140" s="68"/>
      <c r="C140" s="49"/>
      <c r="D140" s="69"/>
      <c r="E140" s="100"/>
      <c r="F140" s="67"/>
    </row>
    <row r="141" spans="1:9">
      <c r="A141" s="90"/>
      <c r="B141" s="68"/>
      <c r="C141" s="49"/>
      <c r="D141" s="69"/>
      <c r="E141" s="100"/>
      <c r="F141" s="67"/>
    </row>
    <row r="142" spans="1:9">
      <c r="A142" s="90"/>
      <c r="B142" s="68"/>
      <c r="C142" s="49"/>
      <c r="D142" s="69"/>
      <c r="E142" s="100"/>
      <c r="F142" s="67"/>
    </row>
    <row r="143" spans="1:9" s="26" customFormat="1" ht="20.25">
      <c r="A143" s="174" t="s">
        <v>317</v>
      </c>
      <c r="B143" s="175"/>
      <c r="C143" s="175"/>
      <c r="D143" s="175"/>
      <c r="E143" s="175"/>
      <c r="F143" s="175"/>
      <c r="G143" s="42"/>
      <c r="H143" s="42"/>
      <c r="I143" s="43"/>
    </row>
    <row r="144" spans="1:9" ht="13.5">
      <c r="A144" s="176" t="s">
        <v>0</v>
      </c>
      <c r="B144" s="177"/>
      <c r="C144" s="44" t="s">
        <v>1</v>
      </c>
      <c r="D144" s="45" t="s">
        <v>2</v>
      </c>
      <c r="E144" s="46" t="s">
        <v>3</v>
      </c>
      <c r="F144" s="47" t="s">
        <v>4</v>
      </c>
    </row>
    <row r="145" spans="1:6">
      <c r="A145" s="173" t="s">
        <v>5</v>
      </c>
      <c r="B145" s="178"/>
      <c r="C145" s="49"/>
      <c r="D145" s="50"/>
      <c r="E145" s="51"/>
      <c r="F145" s="52"/>
    </row>
    <row r="146" spans="1:6" ht="13.5">
      <c r="A146" s="95" t="s">
        <v>138</v>
      </c>
      <c r="B146" s="96" t="s">
        <v>139</v>
      </c>
      <c r="C146" s="92"/>
      <c r="D146" s="92"/>
      <c r="E146" s="92"/>
      <c r="F146" s="94"/>
    </row>
    <row r="147" spans="1:6" ht="13.5">
      <c r="A147" s="92"/>
      <c r="B147" s="93"/>
      <c r="C147" s="92"/>
      <c r="D147" s="92"/>
      <c r="E147" s="92"/>
      <c r="F147" s="94"/>
    </row>
    <row r="148" spans="1:6" ht="13.5">
      <c r="A148" s="95" t="s">
        <v>140</v>
      </c>
      <c r="B148" s="96" t="s">
        <v>141</v>
      </c>
      <c r="C148" s="92" t="s">
        <v>50</v>
      </c>
      <c r="D148" s="92">
        <v>1</v>
      </c>
      <c r="E148" s="92"/>
      <c r="F148" s="107">
        <f>E148*D148</f>
        <v>0</v>
      </c>
    </row>
    <row r="149" spans="1:6" ht="27">
      <c r="A149" s="92"/>
      <c r="B149" s="152" t="s">
        <v>142</v>
      </c>
      <c r="C149" s="92"/>
      <c r="D149" s="92"/>
      <c r="E149" s="92"/>
      <c r="F149" s="94"/>
    </row>
    <row r="150" spans="1:6" ht="13.5">
      <c r="A150" s="92"/>
      <c r="B150" s="93"/>
      <c r="C150" s="92"/>
      <c r="D150" s="92"/>
      <c r="E150" s="92"/>
      <c r="F150" s="94"/>
    </row>
    <row r="151" spans="1:6" ht="13.5">
      <c r="A151" s="95" t="s">
        <v>143</v>
      </c>
      <c r="B151" s="96" t="s">
        <v>144</v>
      </c>
      <c r="C151" s="92"/>
      <c r="D151" s="92"/>
      <c r="E151" s="92"/>
      <c r="F151" s="94"/>
    </row>
    <row r="152" spans="1:6" ht="13.5">
      <c r="A152" s="95"/>
      <c r="B152" s="99" t="s">
        <v>333</v>
      </c>
      <c r="C152" s="92" t="s">
        <v>50</v>
      </c>
      <c r="D152" s="92">
        <v>1</v>
      </c>
      <c r="E152" s="92"/>
      <c r="F152" s="107">
        <f>E152*D152</f>
        <v>0</v>
      </c>
    </row>
    <row r="153" spans="1:6" ht="13.5">
      <c r="A153" s="92"/>
      <c r="B153" s="93"/>
      <c r="C153" s="92"/>
      <c r="D153" s="92"/>
      <c r="E153" s="92"/>
      <c r="F153" s="94"/>
    </row>
    <row r="154" spans="1:6" ht="13.5">
      <c r="A154" s="95" t="s">
        <v>145</v>
      </c>
      <c r="B154" s="96" t="s">
        <v>146</v>
      </c>
      <c r="C154" s="92"/>
      <c r="D154" s="92"/>
      <c r="E154" s="92"/>
      <c r="F154" s="94"/>
    </row>
    <row r="155" spans="1:6" ht="13.5">
      <c r="A155" s="95"/>
      <c r="B155" s="99" t="s">
        <v>147</v>
      </c>
      <c r="C155" s="92" t="s">
        <v>124</v>
      </c>
      <c r="D155" s="92">
        <v>1</v>
      </c>
      <c r="E155" s="92"/>
      <c r="F155" s="107">
        <f>E155*D155</f>
        <v>0</v>
      </c>
    </row>
    <row r="156" spans="1:6" ht="13.5">
      <c r="A156" s="95"/>
      <c r="B156" s="99" t="s">
        <v>148</v>
      </c>
      <c r="C156" s="92" t="s">
        <v>124</v>
      </c>
      <c r="D156" s="92">
        <v>5</v>
      </c>
      <c r="E156" s="92"/>
      <c r="F156" s="107">
        <f>E156*D156</f>
        <v>0</v>
      </c>
    </row>
    <row r="157" spans="1:6" ht="13.5">
      <c r="A157" s="92"/>
      <c r="B157" s="93"/>
      <c r="C157" s="92"/>
      <c r="D157" s="92"/>
      <c r="E157" s="92"/>
      <c r="F157" s="94"/>
    </row>
    <row r="158" spans="1:6" ht="13.5">
      <c r="A158" s="95" t="s">
        <v>149</v>
      </c>
      <c r="B158" s="96" t="s">
        <v>150</v>
      </c>
      <c r="C158" s="92"/>
      <c r="D158" s="92"/>
      <c r="E158" s="92"/>
      <c r="F158" s="94"/>
    </row>
    <row r="159" spans="1:6" ht="13.5">
      <c r="A159" s="92"/>
      <c r="B159" s="93"/>
      <c r="C159" s="92"/>
      <c r="D159" s="92"/>
      <c r="E159" s="92"/>
      <c r="F159" s="94"/>
    </row>
    <row r="160" spans="1:6" ht="13.5">
      <c r="A160" s="98" t="s">
        <v>151</v>
      </c>
      <c r="B160" s="99" t="s">
        <v>152</v>
      </c>
      <c r="C160" s="92"/>
      <c r="D160" s="92"/>
      <c r="E160" s="92"/>
      <c r="F160" s="94"/>
    </row>
    <row r="161" spans="1:6" ht="13.5">
      <c r="A161" s="92"/>
      <c r="B161" s="93" t="s">
        <v>153</v>
      </c>
      <c r="C161" s="92" t="s">
        <v>114</v>
      </c>
      <c r="D161" s="172">
        <v>2</v>
      </c>
      <c r="E161" s="92"/>
      <c r="F161" s="107">
        <f>E161*D161</f>
        <v>0</v>
      </c>
    </row>
    <row r="162" spans="1:6" ht="13.5">
      <c r="A162" s="92"/>
      <c r="B162" s="93" t="s">
        <v>154</v>
      </c>
      <c r="C162" s="92" t="s">
        <v>114</v>
      </c>
      <c r="D162" s="172">
        <v>6</v>
      </c>
      <c r="E162" s="92"/>
      <c r="F162" s="107">
        <f>E162*D162</f>
        <v>0</v>
      </c>
    </row>
    <row r="163" spans="1:6" ht="13.5">
      <c r="A163" s="92"/>
      <c r="B163" s="93" t="s">
        <v>155</v>
      </c>
      <c r="C163" s="92" t="s">
        <v>114</v>
      </c>
      <c r="D163" s="172">
        <v>4</v>
      </c>
      <c r="E163" s="92"/>
      <c r="F163" s="107">
        <f>E163*D163</f>
        <v>0</v>
      </c>
    </row>
    <row r="164" spans="1:6" ht="13.5">
      <c r="A164" s="92"/>
      <c r="B164" s="93"/>
      <c r="C164" s="92"/>
      <c r="D164" s="172"/>
      <c r="E164" s="92"/>
      <c r="F164" s="94"/>
    </row>
    <row r="165" spans="1:6" ht="13.5">
      <c r="A165" s="98" t="s">
        <v>156</v>
      </c>
      <c r="B165" s="99" t="s">
        <v>157</v>
      </c>
      <c r="C165" s="92"/>
      <c r="D165" s="172"/>
      <c r="E165" s="92"/>
      <c r="F165" s="94"/>
    </row>
    <row r="166" spans="1:6" ht="13.5">
      <c r="A166" s="92"/>
      <c r="B166" s="93" t="s">
        <v>158</v>
      </c>
      <c r="C166" s="92"/>
      <c r="D166" s="172"/>
      <c r="E166" s="92"/>
      <c r="F166" s="107"/>
    </row>
    <row r="167" spans="1:6" ht="13.5">
      <c r="A167" s="92"/>
      <c r="B167" s="93" t="s">
        <v>159</v>
      </c>
      <c r="C167" s="92" t="s">
        <v>160</v>
      </c>
      <c r="D167" s="172">
        <v>10</v>
      </c>
      <c r="E167" s="92"/>
      <c r="F167" s="107">
        <f>E167*D167</f>
        <v>0</v>
      </c>
    </row>
    <row r="168" spans="1:6" ht="13.5">
      <c r="A168" s="92"/>
      <c r="B168" s="93" t="s">
        <v>161</v>
      </c>
      <c r="C168" s="92" t="s">
        <v>160</v>
      </c>
      <c r="D168" s="172">
        <v>11</v>
      </c>
      <c r="E168" s="92"/>
      <c r="F168" s="107">
        <f>E168*D168</f>
        <v>0</v>
      </c>
    </row>
    <row r="169" spans="1:6" ht="13.5">
      <c r="A169" s="92"/>
      <c r="B169" s="93" t="s">
        <v>162</v>
      </c>
      <c r="C169" s="92"/>
      <c r="D169" s="172"/>
      <c r="E169" s="92"/>
      <c r="F169" s="94"/>
    </row>
    <row r="170" spans="1:6" ht="13.5">
      <c r="A170" s="92"/>
      <c r="B170" s="93" t="s">
        <v>159</v>
      </c>
      <c r="C170" s="92" t="s">
        <v>160</v>
      </c>
      <c r="D170" s="172">
        <v>9</v>
      </c>
      <c r="E170" s="92"/>
      <c r="F170" s="107">
        <f>E170*D170</f>
        <v>0</v>
      </c>
    </row>
    <row r="171" spans="1:6" ht="13.5">
      <c r="A171" s="92"/>
      <c r="B171" s="93" t="s">
        <v>163</v>
      </c>
      <c r="C171" s="92" t="s">
        <v>160</v>
      </c>
      <c r="D171" s="172">
        <v>11</v>
      </c>
      <c r="E171" s="92"/>
      <c r="F171" s="107">
        <f>E171*D171</f>
        <v>0</v>
      </c>
    </row>
    <row r="172" spans="1:6" ht="13.5">
      <c r="A172" s="92"/>
      <c r="B172" s="93" t="s">
        <v>164</v>
      </c>
      <c r="C172" s="92"/>
      <c r="D172" s="172"/>
      <c r="E172" s="92"/>
      <c r="F172" s="94"/>
    </row>
    <row r="173" spans="1:6" ht="13.5">
      <c r="A173" s="92"/>
      <c r="B173" s="93" t="s">
        <v>159</v>
      </c>
      <c r="C173" s="92" t="s">
        <v>160</v>
      </c>
      <c r="D173" s="172">
        <v>40</v>
      </c>
      <c r="E173" s="92"/>
      <c r="F173" s="107">
        <f>E173*D173</f>
        <v>0</v>
      </c>
    </row>
    <row r="174" spans="1:6" ht="13.5">
      <c r="A174" s="92"/>
      <c r="B174" s="93" t="s">
        <v>165</v>
      </c>
      <c r="C174" s="92" t="s">
        <v>160</v>
      </c>
      <c r="D174" s="172">
        <v>40</v>
      </c>
      <c r="E174" s="92"/>
      <c r="F174" s="107">
        <f>E174*D174</f>
        <v>0</v>
      </c>
    </row>
    <row r="175" spans="1:6" ht="13.5">
      <c r="A175" s="92"/>
      <c r="B175" s="93" t="s">
        <v>166</v>
      </c>
      <c r="C175" s="92"/>
      <c r="D175" s="172"/>
      <c r="E175" s="92"/>
      <c r="F175" s="94"/>
    </row>
    <row r="176" spans="1:6" ht="13.5">
      <c r="A176" s="92"/>
      <c r="B176" s="93" t="s">
        <v>159</v>
      </c>
      <c r="C176" s="92" t="s">
        <v>160</v>
      </c>
      <c r="D176" s="172">
        <v>36</v>
      </c>
      <c r="E176" s="92"/>
      <c r="F176" s="107">
        <f>E176*D176</f>
        <v>0</v>
      </c>
    </row>
    <row r="177" spans="1:6" ht="13.5">
      <c r="A177" s="92"/>
      <c r="B177" s="93" t="s">
        <v>165</v>
      </c>
      <c r="C177" s="92" t="s">
        <v>160</v>
      </c>
      <c r="D177" s="172">
        <v>23</v>
      </c>
      <c r="E177" s="92"/>
      <c r="F177" s="107">
        <f>E177*D177</f>
        <v>0</v>
      </c>
    </row>
    <row r="178" spans="1:6" ht="13.5">
      <c r="A178" s="146"/>
      <c r="B178" s="147"/>
      <c r="C178" s="148"/>
      <c r="D178" s="149"/>
      <c r="E178" s="150"/>
      <c r="F178" s="151"/>
    </row>
    <row r="179" spans="1:6" ht="13.5">
      <c r="A179" s="98" t="s">
        <v>167</v>
      </c>
      <c r="B179" s="99" t="s">
        <v>168</v>
      </c>
      <c r="C179" s="92"/>
      <c r="D179" s="92"/>
      <c r="E179" s="92"/>
      <c r="F179" s="94"/>
    </row>
    <row r="180" spans="1:6" ht="13.5">
      <c r="A180" s="98"/>
      <c r="B180" s="93" t="s">
        <v>153</v>
      </c>
      <c r="C180" s="92" t="s">
        <v>114</v>
      </c>
      <c r="D180" s="172">
        <v>5</v>
      </c>
      <c r="E180" s="92"/>
      <c r="F180" s="107">
        <f t="shared" ref="F180:F186" si="0">E180*D180</f>
        <v>0</v>
      </c>
    </row>
    <row r="181" spans="1:6" ht="13.5">
      <c r="A181" s="98"/>
      <c r="B181" s="93" t="s">
        <v>154</v>
      </c>
      <c r="C181" s="92" t="s">
        <v>114</v>
      </c>
      <c r="D181" s="172">
        <v>20</v>
      </c>
      <c r="E181" s="92"/>
      <c r="F181" s="107">
        <f t="shared" si="0"/>
        <v>0</v>
      </c>
    </row>
    <row r="182" spans="1:6" ht="13.5">
      <c r="A182" s="98"/>
      <c r="B182" s="93" t="s">
        <v>155</v>
      </c>
      <c r="C182" s="92" t="s">
        <v>114</v>
      </c>
      <c r="D182" s="172">
        <v>39</v>
      </c>
      <c r="E182" s="92"/>
      <c r="F182" s="107">
        <f t="shared" si="0"/>
        <v>0</v>
      </c>
    </row>
    <row r="183" spans="1:6" ht="13.5">
      <c r="A183" s="92"/>
      <c r="B183" s="93" t="s">
        <v>169</v>
      </c>
      <c r="C183" s="92" t="s">
        <v>114</v>
      </c>
      <c r="D183" s="172">
        <v>30</v>
      </c>
      <c r="E183" s="92"/>
      <c r="F183" s="107">
        <f t="shared" si="0"/>
        <v>0</v>
      </c>
    </row>
    <row r="184" spans="1:6" ht="13.5">
      <c r="A184" s="92"/>
      <c r="B184" s="93" t="s">
        <v>170</v>
      </c>
      <c r="C184" s="92" t="s">
        <v>114</v>
      </c>
      <c r="D184" s="172">
        <v>7</v>
      </c>
      <c r="E184" s="92"/>
      <c r="F184" s="107">
        <f t="shared" si="0"/>
        <v>0</v>
      </c>
    </row>
    <row r="185" spans="1:6" ht="13.5">
      <c r="A185" s="92"/>
      <c r="B185" s="93" t="s">
        <v>334</v>
      </c>
      <c r="C185" s="92" t="s">
        <v>114</v>
      </c>
      <c r="D185" s="172">
        <v>4</v>
      </c>
      <c r="E185" s="92"/>
      <c r="F185" s="107">
        <f t="shared" ref="F185" si="1">E185*D185</f>
        <v>0</v>
      </c>
    </row>
    <row r="186" spans="1:6" ht="13.5">
      <c r="A186" s="92"/>
      <c r="B186" s="93" t="s">
        <v>335</v>
      </c>
      <c r="C186" s="92" t="s">
        <v>114</v>
      </c>
      <c r="D186" s="172">
        <v>1</v>
      </c>
      <c r="E186" s="92"/>
      <c r="F186" s="107">
        <f t="shared" si="0"/>
        <v>0</v>
      </c>
    </row>
    <row r="187" spans="1:6" ht="13.5">
      <c r="A187" s="92"/>
      <c r="B187" s="93" t="s">
        <v>171</v>
      </c>
      <c r="C187" s="92"/>
      <c r="D187" s="172"/>
      <c r="E187" s="92"/>
      <c r="F187" s="94"/>
    </row>
    <row r="188" spans="1:6" ht="13.5">
      <c r="A188" s="92"/>
      <c r="B188" s="93" t="s">
        <v>172</v>
      </c>
      <c r="C188" s="92" t="s">
        <v>114</v>
      </c>
      <c r="D188" s="172">
        <v>50</v>
      </c>
      <c r="E188" s="92"/>
      <c r="F188" s="107">
        <f>E188*D188</f>
        <v>0</v>
      </c>
    </row>
    <row r="189" spans="1:6" ht="13.5">
      <c r="A189" s="92"/>
      <c r="B189" s="93" t="s">
        <v>327</v>
      </c>
      <c r="C189" s="92"/>
      <c r="D189" s="172"/>
      <c r="E189" s="92"/>
      <c r="F189" s="94"/>
    </row>
    <row r="190" spans="1:6" ht="13.5">
      <c r="A190" s="92"/>
      <c r="B190" s="93" t="s">
        <v>172</v>
      </c>
      <c r="C190" s="92" t="s">
        <v>114</v>
      </c>
      <c r="D190" s="172">
        <v>14</v>
      </c>
      <c r="E190" s="92"/>
      <c r="F190" s="107">
        <f>E190*D190</f>
        <v>0</v>
      </c>
    </row>
    <row r="191" spans="1:6" ht="13.5">
      <c r="A191" s="92"/>
      <c r="B191" s="93"/>
      <c r="C191" s="92"/>
      <c r="D191" s="172"/>
      <c r="E191" s="92"/>
      <c r="F191" s="94"/>
    </row>
    <row r="192" spans="1:6" ht="13.5">
      <c r="A192" s="98" t="s">
        <v>173</v>
      </c>
      <c r="B192" s="99" t="s">
        <v>174</v>
      </c>
      <c r="C192" s="92" t="s">
        <v>50</v>
      </c>
      <c r="D192" s="172">
        <v>1</v>
      </c>
      <c r="E192" s="92"/>
      <c r="F192" s="107">
        <f>E192*D192</f>
        <v>0</v>
      </c>
    </row>
    <row r="193" spans="1:9" ht="13.5">
      <c r="A193" s="92"/>
      <c r="B193" s="93"/>
      <c r="C193" s="92"/>
      <c r="D193" s="172"/>
      <c r="E193" s="92"/>
      <c r="F193" s="94"/>
    </row>
    <row r="194" spans="1:9" ht="13.5">
      <c r="A194" s="98" t="s">
        <v>175</v>
      </c>
      <c r="B194" s="99" t="s">
        <v>176</v>
      </c>
      <c r="C194" s="92"/>
      <c r="D194" s="172"/>
      <c r="E194" s="92"/>
      <c r="F194" s="94"/>
    </row>
    <row r="195" spans="1:9" ht="13.5">
      <c r="A195" s="92"/>
      <c r="B195" s="93" t="s">
        <v>177</v>
      </c>
      <c r="C195" s="92" t="s">
        <v>160</v>
      </c>
      <c r="D195" s="172">
        <f>D167+D168+D170+D171</f>
        <v>41</v>
      </c>
      <c r="E195" s="92"/>
      <c r="F195" s="107">
        <f>E195*D195</f>
        <v>0</v>
      </c>
    </row>
    <row r="196" spans="1:9" ht="13.5">
      <c r="A196" s="92"/>
      <c r="B196" s="93"/>
      <c r="C196" s="92"/>
      <c r="D196" s="92"/>
      <c r="E196" s="92"/>
      <c r="F196" s="94"/>
    </row>
    <row r="197" spans="1:9" ht="13.5">
      <c r="A197" s="92"/>
      <c r="B197" s="93"/>
      <c r="C197" s="92"/>
      <c r="D197" s="92"/>
      <c r="E197" s="92"/>
      <c r="F197" s="94"/>
    </row>
    <row r="198" spans="1:9" s="26" customFormat="1" ht="20.25">
      <c r="A198" s="174" t="s">
        <v>318</v>
      </c>
      <c r="B198" s="175"/>
      <c r="C198" s="175"/>
      <c r="D198" s="175"/>
      <c r="E198" s="175"/>
      <c r="F198" s="175"/>
      <c r="G198" s="42"/>
      <c r="H198" s="42"/>
      <c r="I198" s="43"/>
    </row>
    <row r="199" spans="1:9" ht="14.25" customHeight="1">
      <c r="A199" s="176" t="s">
        <v>0</v>
      </c>
      <c r="B199" s="177"/>
      <c r="C199" s="44" t="s">
        <v>1</v>
      </c>
      <c r="D199" s="45" t="s">
        <v>2</v>
      </c>
      <c r="E199" s="46" t="s">
        <v>3</v>
      </c>
      <c r="F199" s="47" t="s">
        <v>4</v>
      </c>
    </row>
    <row r="200" spans="1:9">
      <c r="A200" s="173" t="s">
        <v>5</v>
      </c>
      <c r="B200" s="178"/>
      <c r="C200" s="49"/>
      <c r="D200" s="50"/>
      <c r="E200" s="51"/>
      <c r="F200" s="52"/>
    </row>
    <row r="201" spans="1:9" ht="13.5">
      <c r="A201" s="98" t="s">
        <v>178</v>
      </c>
      <c r="B201" s="99" t="s">
        <v>179</v>
      </c>
      <c r="C201" s="92"/>
      <c r="D201" s="92"/>
      <c r="E201" s="92"/>
      <c r="F201" s="94"/>
    </row>
    <row r="202" spans="1:9" ht="13.5">
      <c r="A202" s="92"/>
      <c r="B202" s="93" t="s">
        <v>180</v>
      </c>
      <c r="C202" s="92" t="s">
        <v>160</v>
      </c>
      <c r="D202" s="172">
        <v>139</v>
      </c>
      <c r="E202" s="92"/>
      <c r="F202" s="107">
        <f t="shared" ref="F202:F210" si="2">E202*D202</f>
        <v>0</v>
      </c>
    </row>
    <row r="203" spans="1:9" ht="13.5">
      <c r="A203" s="92"/>
      <c r="B203" s="93" t="s">
        <v>181</v>
      </c>
      <c r="C203" s="92" t="s">
        <v>114</v>
      </c>
      <c r="D203" s="172">
        <v>5</v>
      </c>
      <c r="E203" s="92"/>
      <c r="F203" s="107">
        <f t="shared" si="2"/>
        <v>0</v>
      </c>
    </row>
    <row r="204" spans="1:9" ht="13.5">
      <c r="A204" s="92"/>
      <c r="B204" s="93" t="s">
        <v>182</v>
      </c>
      <c r="C204" s="92" t="s">
        <v>114</v>
      </c>
      <c r="D204" s="172">
        <v>20</v>
      </c>
      <c r="E204" s="92"/>
      <c r="F204" s="107">
        <f t="shared" si="2"/>
        <v>0</v>
      </c>
    </row>
    <row r="205" spans="1:9" ht="13.5">
      <c r="A205" s="92"/>
      <c r="B205" s="93" t="s">
        <v>183</v>
      </c>
      <c r="C205" s="92" t="s">
        <v>114</v>
      </c>
      <c r="D205" s="172">
        <v>39</v>
      </c>
      <c r="E205" s="92"/>
      <c r="F205" s="107">
        <f t="shared" si="2"/>
        <v>0</v>
      </c>
    </row>
    <row r="206" spans="1:9" ht="13.5">
      <c r="A206" s="92"/>
      <c r="B206" s="93" t="s">
        <v>184</v>
      </c>
      <c r="C206" s="92" t="s">
        <v>114</v>
      </c>
      <c r="D206" s="172">
        <v>30</v>
      </c>
      <c r="E206" s="92"/>
      <c r="F206" s="107">
        <f t="shared" si="2"/>
        <v>0</v>
      </c>
    </row>
    <row r="207" spans="1:9" ht="13.5">
      <c r="A207" s="92"/>
      <c r="B207" s="93" t="s">
        <v>185</v>
      </c>
      <c r="C207" s="92" t="s">
        <v>114</v>
      </c>
      <c r="D207" s="172">
        <v>7</v>
      </c>
      <c r="E207" s="92"/>
      <c r="F207" s="107">
        <f t="shared" si="2"/>
        <v>0</v>
      </c>
    </row>
    <row r="208" spans="1:9" ht="13.5">
      <c r="A208" s="92"/>
      <c r="B208" s="93" t="s">
        <v>336</v>
      </c>
      <c r="C208" s="92" t="s">
        <v>114</v>
      </c>
      <c r="D208" s="172">
        <v>4</v>
      </c>
      <c r="E208" s="92"/>
      <c r="F208" s="107">
        <f t="shared" si="2"/>
        <v>0</v>
      </c>
    </row>
    <row r="209" spans="1:6" ht="13.5">
      <c r="A209" s="92"/>
      <c r="B209" s="93" t="s">
        <v>337</v>
      </c>
      <c r="C209" s="92" t="s">
        <v>114</v>
      </c>
      <c r="D209" s="172">
        <v>1</v>
      </c>
      <c r="E209" s="92"/>
      <c r="F209" s="107">
        <f t="shared" si="2"/>
        <v>0</v>
      </c>
    </row>
    <row r="210" spans="1:6" ht="13.5">
      <c r="A210" s="92"/>
      <c r="B210" s="93" t="s">
        <v>186</v>
      </c>
      <c r="C210" s="92" t="s">
        <v>114</v>
      </c>
      <c r="D210" s="172">
        <v>64</v>
      </c>
      <c r="E210" s="92"/>
      <c r="F210" s="107">
        <f t="shared" si="2"/>
        <v>0</v>
      </c>
    </row>
    <row r="211" spans="1:6" ht="13.5">
      <c r="A211" s="92"/>
      <c r="B211" s="93"/>
      <c r="C211" s="92"/>
      <c r="D211" s="172"/>
      <c r="E211" s="92"/>
      <c r="F211" s="94"/>
    </row>
    <row r="212" spans="1:6" ht="13.5">
      <c r="A212" s="98" t="s">
        <v>187</v>
      </c>
      <c r="B212" s="99" t="s">
        <v>188</v>
      </c>
      <c r="C212" s="92" t="s">
        <v>50</v>
      </c>
      <c r="D212" s="172">
        <v>1</v>
      </c>
      <c r="E212" s="92"/>
      <c r="F212" s="107">
        <f>E212*D212</f>
        <v>0</v>
      </c>
    </row>
    <row r="213" spans="1:6" ht="13.5">
      <c r="A213" s="92"/>
      <c r="B213" s="93"/>
      <c r="C213" s="92"/>
      <c r="D213" s="92"/>
      <c r="E213" s="92"/>
      <c r="F213" s="94"/>
    </row>
    <row r="214" spans="1:6" ht="13.5">
      <c r="A214" s="95" t="s">
        <v>189</v>
      </c>
      <c r="B214" s="96" t="s">
        <v>190</v>
      </c>
      <c r="C214" s="92"/>
      <c r="D214" s="92"/>
      <c r="E214" s="92"/>
      <c r="F214" s="94"/>
    </row>
    <row r="215" spans="1:6" ht="13.5">
      <c r="A215" s="92"/>
      <c r="B215" s="93"/>
      <c r="C215" s="92"/>
      <c r="D215" s="92"/>
      <c r="E215" s="92"/>
      <c r="F215" s="94"/>
    </row>
    <row r="216" spans="1:6" ht="13.5">
      <c r="A216" s="92"/>
      <c r="B216" s="93"/>
      <c r="C216" s="92"/>
      <c r="D216" s="92"/>
      <c r="E216" s="92"/>
      <c r="F216" s="94"/>
    </row>
    <row r="217" spans="1:6" ht="13.5">
      <c r="A217" s="98" t="s">
        <v>191</v>
      </c>
      <c r="B217" s="99" t="s">
        <v>192</v>
      </c>
      <c r="C217" s="92"/>
      <c r="D217" s="92"/>
      <c r="E217" s="92"/>
      <c r="F217" s="94"/>
    </row>
    <row r="218" spans="1:6" ht="13.5">
      <c r="A218" s="92"/>
      <c r="B218" s="93" t="s">
        <v>148</v>
      </c>
      <c r="C218" s="92" t="s">
        <v>124</v>
      </c>
      <c r="D218" s="92">
        <v>2</v>
      </c>
      <c r="E218" s="92"/>
      <c r="F218" s="107">
        <f>E218*D218</f>
        <v>0</v>
      </c>
    </row>
    <row r="219" spans="1:6" ht="13.5">
      <c r="A219" s="92"/>
      <c r="B219" s="99" t="s">
        <v>169</v>
      </c>
      <c r="C219" s="92" t="s">
        <v>124</v>
      </c>
      <c r="D219" s="92">
        <v>2</v>
      </c>
      <c r="E219" s="92"/>
      <c r="F219" s="107">
        <f>E219*D219</f>
        <v>0</v>
      </c>
    </row>
    <row r="220" spans="1:6" ht="13.5">
      <c r="A220" s="92"/>
      <c r="B220" s="99" t="s">
        <v>154</v>
      </c>
      <c r="C220" s="92" t="s">
        <v>124</v>
      </c>
      <c r="D220" s="92">
        <v>2</v>
      </c>
      <c r="E220" s="92"/>
      <c r="F220" s="107">
        <f>E220*D220</f>
        <v>0</v>
      </c>
    </row>
    <row r="221" spans="1:6" ht="13.5">
      <c r="A221" s="92"/>
      <c r="B221" s="93"/>
      <c r="C221" s="92"/>
      <c r="D221" s="92"/>
      <c r="E221" s="92"/>
      <c r="F221" s="94"/>
    </row>
    <row r="222" spans="1:6" ht="13.5">
      <c r="A222" s="98" t="s">
        <v>193</v>
      </c>
      <c r="B222" s="99" t="s">
        <v>194</v>
      </c>
      <c r="C222" s="92"/>
      <c r="D222" s="92"/>
      <c r="E222" s="92"/>
      <c r="F222" s="94"/>
    </row>
    <row r="223" spans="1:6" ht="13.5">
      <c r="A223" s="92"/>
      <c r="B223" s="93" t="s">
        <v>195</v>
      </c>
      <c r="C223" s="92" t="s">
        <v>124</v>
      </c>
      <c r="D223" s="92">
        <v>8</v>
      </c>
      <c r="E223" s="92"/>
      <c r="F223" s="107">
        <f>E223*D223</f>
        <v>0</v>
      </c>
    </row>
    <row r="224" spans="1:6" ht="13.5">
      <c r="A224" s="92"/>
      <c r="B224" s="93" t="s">
        <v>196</v>
      </c>
      <c r="C224" s="92" t="s">
        <v>124</v>
      </c>
      <c r="D224" s="92">
        <v>2</v>
      </c>
      <c r="E224" s="92"/>
      <c r="F224" s="107">
        <f>E224*D224</f>
        <v>0</v>
      </c>
    </row>
    <row r="225" spans="1:6" ht="13.5">
      <c r="A225" s="92"/>
      <c r="B225" s="93" t="s">
        <v>197</v>
      </c>
      <c r="C225" s="92" t="s">
        <v>124</v>
      </c>
      <c r="D225" s="92">
        <v>1</v>
      </c>
      <c r="E225" s="92"/>
      <c r="F225" s="107">
        <f>E225*D225</f>
        <v>0</v>
      </c>
    </row>
    <row r="226" spans="1:6" ht="13.5">
      <c r="A226" s="92"/>
      <c r="B226" s="93"/>
      <c r="C226" s="92"/>
      <c r="D226" s="92"/>
      <c r="E226" s="92"/>
      <c r="F226" s="94"/>
    </row>
    <row r="227" spans="1:6" ht="13.5">
      <c r="A227" s="98" t="s">
        <v>198</v>
      </c>
      <c r="B227" s="99" t="s">
        <v>199</v>
      </c>
      <c r="C227" s="92" t="s">
        <v>50</v>
      </c>
      <c r="D227" s="92">
        <v>2</v>
      </c>
      <c r="E227" s="92"/>
      <c r="F227" s="107">
        <f>E227*D227</f>
        <v>0</v>
      </c>
    </row>
    <row r="228" spans="1:6" ht="13.5">
      <c r="A228" s="92"/>
      <c r="B228" s="93"/>
      <c r="C228" s="92"/>
      <c r="D228" s="92"/>
      <c r="E228" s="92"/>
      <c r="F228" s="94"/>
    </row>
    <row r="229" spans="1:6" ht="13.5">
      <c r="A229" s="95" t="s">
        <v>200</v>
      </c>
      <c r="B229" s="96" t="s">
        <v>201</v>
      </c>
      <c r="C229" s="92"/>
      <c r="D229" s="92"/>
      <c r="E229" s="92"/>
      <c r="F229" s="94"/>
    </row>
    <row r="230" spans="1:6" ht="13.5">
      <c r="A230" s="92"/>
      <c r="B230" s="93"/>
      <c r="C230" s="92"/>
      <c r="D230" s="92"/>
      <c r="E230" s="92"/>
      <c r="F230" s="94"/>
    </row>
    <row r="231" spans="1:6" ht="13.5">
      <c r="A231" s="92"/>
      <c r="B231" s="93"/>
      <c r="C231" s="92"/>
      <c r="D231" s="92"/>
      <c r="E231" s="92"/>
      <c r="F231" s="94"/>
    </row>
    <row r="232" spans="1:6" ht="13.5">
      <c r="A232" s="98" t="s">
        <v>202</v>
      </c>
      <c r="B232" s="99" t="s">
        <v>203</v>
      </c>
      <c r="C232" s="92"/>
      <c r="D232" s="92"/>
      <c r="E232" s="92"/>
      <c r="F232" s="94"/>
    </row>
    <row r="233" spans="1:6" ht="13.5">
      <c r="A233" s="146"/>
      <c r="B233" s="93" t="s">
        <v>338</v>
      </c>
      <c r="C233" s="92" t="s">
        <v>124</v>
      </c>
      <c r="D233" s="92">
        <v>8</v>
      </c>
      <c r="E233" s="92"/>
      <c r="F233" s="107">
        <f>E233*D233</f>
        <v>0</v>
      </c>
    </row>
    <row r="234" spans="1:6" ht="13.5">
      <c r="A234" s="92"/>
      <c r="B234" s="93"/>
      <c r="C234" s="92"/>
      <c r="D234" s="92"/>
      <c r="E234" s="92"/>
      <c r="F234" s="94"/>
    </row>
    <row r="235" spans="1:6" ht="13.5">
      <c r="A235" s="98" t="s">
        <v>330</v>
      </c>
      <c r="B235" s="99" t="s">
        <v>328</v>
      </c>
      <c r="C235" s="92"/>
      <c r="D235" s="92"/>
      <c r="E235" s="92"/>
      <c r="F235" s="94"/>
    </row>
    <row r="236" spans="1:6" ht="13.5">
      <c r="A236" s="92"/>
      <c r="B236" s="93" t="s">
        <v>329</v>
      </c>
      <c r="C236" s="92" t="s">
        <v>124</v>
      </c>
      <c r="D236" s="92">
        <v>1</v>
      </c>
      <c r="E236" s="92"/>
      <c r="F236" s="107">
        <f>E236*D236</f>
        <v>0</v>
      </c>
    </row>
    <row r="237" spans="1:6" ht="13.5">
      <c r="A237" s="92"/>
      <c r="B237" s="93"/>
      <c r="C237" s="92"/>
      <c r="D237" s="92"/>
      <c r="E237" s="92"/>
      <c r="F237" s="94"/>
    </row>
    <row r="238" spans="1:6" ht="13.5">
      <c r="A238" s="98" t="s">
        <v>331</v>
      </c>
      <c r="B238" s="93" t="s">
        <v>332</v>
      </c>
      <c r="C238" s="92"/>
      <c r="D238" s="92"/>
      <c r="E238" s="92"/>
      <c r="F238" s="94"/>
    </row>
    <row r="239" spans="1:6" ht="13.5">
      <c r="A239" s="92"/>
      <c r="B239" s="93" t="s">
        <v>339</v>
      </c>
      <c r="C239" s="92" t="s">
        <v>124</v>
      </c>
      <c r="D239" s="92">
        <v>3</v>
      </c>
      <c r="E239" s="92"/>
      <c r="F239" s="107">
        <f>E239*D239</f>
        <v>0</v>
      </c>
    </row>
    <row r="240" spans="1:6" ht="13.5">
      <c r="A240" s="92"/>
      <c r="B240" s="93"/>
      <c r="C240" s="92"/>
      <c r="D240" s="92"/>
      <c r="E240" s="92"/>
      <c r="F240" s="94"/>
    </row>
    <row r="241" spans="1:6" ht="13.5">
      <c r="A241" s="98" t="s">
        <v>204</v>
      </c>
      <c r="B241" s="99" t="s">
        <v>205</v>
      </c>
      <c r="C241" s="92"/>
      <c r="D241" s="92"/>
      <c r="E241" s="92"/>
      <c r="F241" s="94"/>
    </row>
    <row r="242" spans="1:6" ht="13.5">
      <c r="A242" s="98"/>
      <c r="B242" s="93" t="s">
        <v>206</v>
      </c>
      <c r="C242" s="92" t="s">
        <v>124</v>
      </c>
      <c r="D242" s="92">
        <v>2</v>
      </c>
      <c r="E242" s="92"/>
      <c r="F242" s="107">
        <f>E242*D242</f>
        <v>0</v>
      </c>
    </row>
    <row r="243" spans="1:6" ht="13.5">
      <c r="A243" s="92"/>
      <c r="B243" s="93"/>
      <c r="C243" s="92"/>
      <c r="D243" s="92"/>
      <c r="E243" s="92"/>
      <c r="F243" s="94"/>
    </row>
    <row r="244" spans="1:6" ht="13.5">
      <c r="A244" s="98" t="s">
        <v>207</v>
      </c>
      <c r="B244" s="99" t="s">
        <v>208</v>
      </c>
      <c r="C244" s="92"/>
      <c r="D244" s="92"/>
      <c r="E244" s="92"/>
      <c r="F244" s="94"/>
    </row>
    <row r="245" spans="1:6" ht="13.5">
      <c r="A245" s="98"/>
      <c r="B245" s="93" t="s">
        <v>209</v>
      </c>
      <c r="C245" s="92" t="s">
        <v>124</v>
      </c>
      <c r="D245" s="92">
        <v>1</v>
      </c>
      <c r="E245" s="92"/>
      <c r="F245" s="107">
        <f>E245*D245</f>
        <v>0</v>
      </c>
    </row>
    <row r="246" spans="1:6" ht="13.5">
      <c r="A246" s="92"/>
      <c r="B246" s="93"/>
      <c r="C246" s="92"/>
      <c r="D246" s="92"/>
      <c r="E246" s="92"/>
      <c r="F246" s="94"/>
    </row>
    <row r="247" spans="1:6" ht="13.5">
      <c r="A247" s="95" t="s">
        <v>210</v>
      </c>
      <c r="B247" s="96" t="s">
        <v>211</v>
      </c>
      <c r="C247" s="92"/>
      <c r="D247" s="92"/>
      <c r="E247" s="92"/>
      <c r="F247" s="94"/>
    </row>
    <row r="248" spans="1:6" ht="13.5">
      <c r="A248" s="92"/>
      <c r="B248" s="99" t="s">
        <v>169</v>
      </c>
      <c r="C248" s="92" t="s">
        <v>124</v>
      </c>
      <c r="D248" s="92">
        <v>2</v>
      </c>
      <c r="E248" s="92"/>
      <c r="F248" s="107">
        <f>E248*D248</f>
        <v>0</v>
      </c>
    </row>
    <row r="249" spans="1:6" ht="13.5">
      <c r="A249" s="92"/>
      <c r="B249" s="99" t="s">
        <v>154</v>
      </c>
      <c r="C249" s="92" t="s">
        <v>124</v>
      </c>
      <c r="D249" s="92">
        <v>2</v>
      </c>
      <c r="E249" s="92"/>
      <c r="F249" s="107">
        <f>E249*D249</f>
        <v>0</v>
      </c>
    </row>
    <row r="250" spans="1:6" ht="13.5">
      <c r="A250" s="92"/>
      <c r="B250" s="99"/>
      <c r="C250" s="92"/>
      <c r="D250" s="92"/>
      <c r="E250" s="92"/>
      <c r="F250" s="94"/>
    </row>
    <row r="251" spans="1:6" ht="13.5">
      <c r="A251" s="95" t="s">
        <v>212</v>
      </c>
      <c r="B251" s="96" t="s">
        <v>213</v>
      </c>
      <c r="C251" s="92"/>
      <c r="D251" s="92"/>
      <c r="E251" s="92"/>
      <c r="F251" s="94"/>
    </row>
    <row r="252" spans="1:6" ht="13.5">
      <c r="A252" s="92"/>
      <c r="B252" s="93" t="s">
        <v>214</v>
      </c>
      <c r="C252" s="92" t="s">
        <v>124</v>
      </c>
      <c r="D252" s="92">
        <v>4</v>
      </c>
      <c r="E252" s="92"/>
      <c r="F252" s="107">
        <f>E252*D252</f>
        <v>0</v>
      </c>
    </row>
    <row r="253" spans="1:6" ht="13.5">
      <c r="A253" s="92"/>
      <c r="B253" s="93"/>
      <c r="C253" s="92"/>
      <c r="D253" s="92"/>
      <c r="E253" s="92"/>
      <c r="F253" s="94"/>
    </row>
    <row r="254" spans="1:6" ht="13.5">
      <c r="A254" s="95" t="s">
        <v>215</v>
      </c>
      <c r="B254" s="96" t="s">
        <v>216</v>
      </c>
      <c r="C254" s="92"/>
      <c r="D254" s="92"/>
      <c r="E254" s="92"/>
      <c r="F254" s="94"/>
    </row>
    <row r="255" spans="1:6" ht="13.5">
      <c r="A255" s="92"/>
      <c r="B255" s="93" t="s">
        <v>217</v>
      </c>
      <c r="C255" s="92" t="s">
        <v>50</v>
      </c>
      <c r="D255" s="92">
        <v>1</v>
      </c>
      <c r="E255" s="92"/>
      <c r="F255" s="107">
        <f>E255*D255</f>
        <v>0</v>
      </c>
    </row>
    <row r="256" spans="1:6" ht="13.5">
      <c r="A256" s="92"/>
      <c r="B256" s="93"/>
      <c r="C256" s="92"/>
      <c r="D256" s="92"/>
      <c r="E256" s="92"/>
      <c r="F256" s="94"/>
    </row>
    <row r="257" spans="1:9" ht="13.5">
      <c r="A257" s="95" t="s">
        <v>218</v>
      </c>
      <c r="B257" s="96" t="s">
        <v>219</v>
      </c>
      <c r="C257" s="92"/>
      <c r="D257" s="92"/>
      <c r="E257" s="92"/>
      <c r="F257" s="94"/>
    </row>
    <row r="258" spans="1:9" ht="13.5">
      <c r="A258" s="92"/>
      <c r="B258" s="93" t="s">
        <v>217</v>
      </c>
      <c r="C258" s="92" t="s">
        <v>50</v>
      </c>
      <c r="D258" s="92">
        <v>1</v>
      </c>
      <c r="E258" s="92"/>
      <c r="F258" s="107">
        <f>E258*D258</f>
        <v>0</v>
      </c>
    </row>
    <row r="259" spans="1:9" s="26" customFormat="1" ht="20.25">
      <c r="A259" s="174" t="s">
        <v>318</v>
      </c>
      <c r="B259" s="175"/>
      <c r="C259" s="175"/>
      <c r="D259" s="175"/>
      <c r="E259" s="175"/>
      <c r="F259" s="175"/>
      <c r="G259" s="42"/>
      <c r="H259" s="42"/>
      <c r="I259" s="43"/>
    </row>
    <row r="260" spans="1:9" ht="13.5">
      <c r="A260" s="176" t="s">
        <v>0</v>
      </c>
      <c r="B260" s="177"/>
      <c r="C260" s="44" t="s">
        <v>1</v>
      </c>
      <c r="D260" s="45" t="s">
        <v>2</v>
      </c>
      <c r="E260" s="46" t="s">
        <v>3</v>
      </c>
      <c r="F260" s="47" t="s">
        <v>4</v>
      </c>
    </row>
    <row r="261" spans="1:9">
      <c r="A261" s="173" t="s">
        <v>5</v>
      </c>
      <c r="B261" s="178"/>
      <c r="C261" s="49"/>
      <c r="D261" s="50"/>
      <c r="E261" s="51"/>
      <c r="F261" s="52"/>
    </row>
    <row r="262" spans="1:9" ht="13.5">
      <c r="A262" s="92"/>
      <c r="B262" s="93"/>
      <c r="C262" s="92"/>
      <c r="D262" s="92"/>
      <c r="E262" s="92"/>
      <c r="F262" s="94"/>
    </row>
    <row r="263" spans="1:9" ht="13.5">
      <c r="A263" s="95" t="s">
        <v>220</v>
      </c>
      <c r="B263" s="96" t="s">
        <v>221</v>
      </c>
      <c r="C263" s="92" t="s">
        <v>50</v>
      </c>
      <c r="D263" s="92">
        <v>1</v>
      </c>
      <c r="E263" s="92"/>
      <c r="F263" s="107">
        <f>E263*D263</f>
        <v>0</v>
      </c>
    </row>
    <row r="264" spans="1:9" ht="13.5">
      <c r="A264" s="92"/>
      <c r="B264" s="93"/>
      <c r="C264" s="92"/>
      <c r="D264" s="92"/>
      <c r="E264" s="92"/>
      <c r="F264" s="94"/>
    </row>
    <row r="265" spans="1:9" ht="13.5">
      <c r="A265" s="95" t="s">
        <v>222</v>
      </c>
      <c r="B265" s="96" t="s">
        <v>223</v>
      </c>
      <c r="C265" s="92"/>
      <c r="D265" s="92"/>
      <c r="E265" s="92"/>
      <c r="F265" s="94"/>
    </row>
    <row r="266" spans="1:9" ht="13.5">
      <c r="A266" s="92"/>
      <c r="B266" s="93" t="s">
        <v>224</v>
      </c>
      <c r="C266" s="92" t="s">
        <v>50</v>
      </c>
      <c r="D266" s="92">
        <v>1</v>
      </c>
      <c r="E266" s="92"/>
      <c r="F266" s="107">
        <f>E266*D266</f>
        <v>0</v>
      </c>
    </row>
    <row r="267" spans="1:9" ht="14.25" thickBot="1">
      <c r="A267" s="92"/>
      <c r="B267" s="93"/>
      <c r="C267" s="92"/>
      <c r="D267" s="92"/>
      <c r="E267" s="92"/>
      <c r="F267" s="94"/>
    </row>
    <row r="268" spans="1:9" ht="20.25" customHeight="1" thickTop="1" thickBot="1">
      <c r="A268" s="92"/>
      <c r="B268" s="84" t="s">
        <v>225</v>
      </c>
      <c r="C268" s="29"/>
      <c r="D268" s="29"/>
      <c r="E268" s="30"/>
      <c r="F268" s="153">
        <f>F266+F263+F258+F255+F252+F249+F248+F245+F242+F239+F236+F233+F208+F185+F227+F225+F224+F223+F220+F219+F218+F212+F210+F209+F207+F206+F205+F204+F203+F202+F195+F192+F190+F188+F186+F183+F184+F182+F181+F180+F177+F176+F174+F173+F171+F170+F168+F167+F163+F162+F161+F155++F152+F148+F156</f>
        <v>0</v>
      </c>
    </row>
    <row r="269" spans="1:9" ht="13.5">
      <c r="A269" s="92"/>
      <c r="B269" s="97"/>
      <c r="C269" s="92"/>
      <c r="D269" s="92"/>
      <c r="E269" s="92"/>
      <c r="F269" s="94"/>
    </row>
    <row r="270" spans="1:9" ht="13.5">
      <c r="A270" s="95" t="s">
        <v>226</v>
      </c>
      <c r="B270" s="96" t="s">
        <v>227</v>
      </c>
      <c r="C270" s="92"/>
      <c r="D270" s="92"/>
      <c r="E270" s="92"/>
      <c r="F270" s="94"/>
    </row>
    <row r="271" spans="1:9" ht="13.5">
      <c r="A271" s="92"/>
      <c r="B271" s="93"/>
      <c r="C271" s="92"/>
      <c r="D271" s="92"/>
      <c r="E271" s="92"/>
      <c r="F271" s="94"/>
    </row>
    <row r="272" spans="1:9" ht="13.5">
      <c r="A272" s="95" t="s">
        <v>228</v>
      </c>
      <c r="B272" s="96" t="s">
        <v>229</v>
      </c>
      <c r="C272" s="92" t="s">
        <v>50</v>
      </c>
      <c r="D272" s="92">
        <v>1</v>
      </c>
      <c r="E272" s="92"/>
      <c r="F272" s="107">
        <f>E272*D272</f>
        <v>0</v>
      </c>
    </row>
    <row r="273" spans="1:6" ht="13.5">
      <c r="A273" s="92"/>
      <c r="B273" s="93"/>
      <c r="C273" s="92"/>
      <c r="D273" s="92"/>
      <c r="E273" s="92"/>
      <c r="F273" s="94"/>
    </row>
    <row r="274" spans="1:6" ht="14.25" thickBot="1">
      <c r="A274" s="92"/>
      <c r="B274" s="93"/>
      <c r="C274" s="92"/>
      <c r="D274" s="92"/>
      <c r="E274" s="92"/>
      <c r="F274" s="94"/>
    </row>
    <row r="275" spans="1:6" ht="22.5" customHeight="1" thickTop="1" thickBot="1">
      <c r="A275" s="92"/>
      <c r="B275" s="84" t="s">
        <v>230</v>
      </c>
      <c r="C275" s="29"/>
      <c r="D275" s="29"/>
      <c r="E275" s="30"/>
      <c r="F275" s="153">
        <f>F272</f>
        <v>0</v>
      </c>
    </row>
    <row r="276" spans="1:6" ht="13.5">
      <c r="A276" s="146"/>
      <c r="B276" s="147"/>
      <c r="C276" s="148"/>
      <c r="D276" s="149"/>
      <c r="E276" s="150"/>
      <c r="F276" s="151"/>
    </row>
    <row r="277" spans="1:6" ht="13.5">
      <c r="A277" s="95" t="s">
        <v>231</v>
      </c>
      <c r="B277" s="96" t="s">
        <v>232</v>
      </c>
      <c r="C277" s="92"/>
      <c r="D277" s="92"/>
      <c r="E277" s="92"/>
      <c r="F277" s="94"/>
    </row>
    <row r="278" spans="1:6" ht="13.5">
      <c r="A278" s="92"/>
      <c r="B278" s="93"/>
      <c r="C278" s="92"/>
      <c r="D278" s="92"/>
      <c r="E278" s="92"/>
      <c r="F278" s="94"/>
    </row>
    <row r="279" spans="1:6" ht="13.5">
      <c r="A279" s="95" t="s">
        <v>233</v>
      </c>
      <c r="B279" s="96" t="s">
        <v>234</v>
      </c>
      <c r="C279" s="92" t="s">
        <v>50</v>
      </c>
      <c r="D279" s="92">
        <v>1</v>
      </c>
      <c r="E279" s="92"/>
      <c r="F279" s="107">
        <f>E279*D279</f>
        <v>0</v>
      </c>
    </row>
    <row r="280" spans="1:6" ht="13.5">
      <c r="A280" s="92"/>
      <c r="B280" s="93"/>
      <c r="C280" s="92"/>
      <c r="D280" s="92"/>
      <c r="E280" s="92"/>
      <c r="F280" s="94"/>
    </row>
    <row r="281" spans="1:6" ht="13.5">
      <c r="A281" s="95" t="s">
        <v>235</v>
      </c>
      <c r="B281" s="96" t="s">
        <v>236</v>
      </c>
      <c r="C281" s="92" t="s">
        <v>50</v>
      </c>
      <c r="D281" s="92">
        <v>1</v>
      </c>
      <c r="E281" s="92"/>
      <c r="F281" s="107">
        <f>E281*D281</f>
        <v>0</v>
      </c>
    </row>
    <row r="282" spans="1:6" ht="13.5">
      <c r="A282" s="92"/>
      <c r="B282" s="93"/>
      <c r="C282" s="92"/>
      <c r="D282" s="92"/>
      <c r="E282" s="92"/>
      <c r="F282" s="94"/>
    </row>
    <row r="283" spans="1:6" ht="13.5">
      <c r="A283" s="95" t="s">
        <v>237</v>
      </c>
      <c r="B283" s="96" t="s">
        <v>238</v>
      </c>
      <c r="C283" s="92" t="s">
        <v>50</v>
      </c>
      <c r="D283" s="92">
        <v>1</v>
      </c>
      <c r="E283" s="92"/>
      <c r="F283" s="107">
        <f>E283*D283</f>
        <v>0</v>
      </c>
    </row>
    <row r="284" spans="1:6" ht="13.5">
      <c r="A284" s="92"/>
      <c r="B284" s="93"/>
      <c r="C284" s="92"/>
      <c r="D284" s="92"/>
      <c r="E284" s="92"/>
      <c r="F284" s="107"/>
    </row>
    <row r="285" spans="1:6" ht="13.5">
      <c r="A285" s="95" t="s">
        <v>239</v>
      </c>
      <c r="B285" s="96" t="s">
        <v>240</v>
      </c>
      <c r="C285" s="92" t="s">
        <v>50</v>
      </c>
      <c r="D285" s="92">
        <v>1</v>
      </c>
      <c r="E285" s="92"/>
      <c r="F285" s="107">
        <f>E285*D285</f>
        <v>0</v>
      </c>
    </row>
    <row r="286" spans="1:6" ht="13.5">
      <c r="A286" s="92"/>
      <c r="B286" s="93"/>
      <c r="C286" s="92"/>
      <c r="D286" s="92"/>
      <c r="E286" s="92"/>
      <c r="F286" s="94"/>
    </row>
    <row r="287" spans="1:6" ht="13.5">
      <c r="A287" s="95" t="s">
        <v>241</v>
      </c>
      <c r="B287" s="96" t="s">
        <v>242</v>
      </c>
      <c r="C287" s="92"/>
      <c r="D287" s="92"/>
      <c r="E287" s="92"/>
      <c r="F287" s="94"/>
    </row>
    <row r="288" spans="1:6" ht="13.5">
      <c r="A288" s="92"/>
      <c r="B288" s="93"/>
      <c r="C288" s="92"/>
      <c r="D288" s="92"/>
      <c r="E288" s="92"/>
      <c r="F288" s="94"/>
    </row>
    <row r="289" spans="1:6" ht="13.5">
      <c r="A289" s="98" t="s">
        <v>243</v>
      </c>
      <c r="B289" s="99" t="s">
        <v>244</v>
      </c>
      <c r="C289" s="92" t="s">
        <v>50</v>
      </c>
      <c r="D289" s="92">
        <v>1</v>
      </c>
      <c r="E289" s="92"/>
      <c r="F289" s="107">
        <f>E289*D289</f>
        <v>0</v>
      </c>
    </row>
    <row r="290" spans="1:6" ht="13.5">
      <c r="A290" s="92"/>
      <c r="B290" s="93"/>
      <c r="C290" s="92"/>
      <c r="D290" s="92"/>
      <c r="E290" s="92"/>
      <c r="F290" s="94"/>
    </row>
    <row r="291" spans="1:6" ht="13.5">
      <c r="A291" s="95" t="s">
        <v>245</v>
      </c>
      <c r="B291" s="96" t="s">
        <v>246</v>
      </c>
      <c r="C291" s="92"/>
      <c r="D291" s="92"/>
      <c r="E291" s="92"/>
      <c r="F291" s="94"/>
    </row>
    <row r="292" spans="1:6" ht="13.5">
      <c r="A292" s="92"/>
      <c r="B292" s="93"/>
      <c r="C292" s="92"/>
      <c r="D292" s="92"/>
      <c r="E292" s="92"/>
      <c r="F292" s="94"/>
    </row>
    <row r="293" spans="1:6" ht="13.5">
      <c r="A293" s="98" t="s">
        <v>247</v>
      </c>
      <c r="B293" s="99" t="s">
        <v>248</v>
      </c>
      <c r="C293" s="92" t="s">
        <v>50</v>
      </c>
      <c r="D293" s="92">
        <v>1</v>
      </c>
      <c r="E293" s="92"/>
      <c r="F293" s="107">
        <f>E293*D293</f>
        <v>0</v>
      </c>
    </row>
    <row r="294" spans="1:6" ht="13.5">
      <c r="A294" s="92"/>
      <c r="B294" s="93"/>
      <c r="C294" s="92"/>
      <c r="D294" s="92"/>
      <c r="E294" s="92"/>
      <c r="F294" s="94"/>
    </row>
    <row r="295" spans="1:6" ht="13.5">
      <c r="A295" s="98" t="s">
        <v>249</v>
      </c>
      <c r="B295" s="99" t="s">
        <v>250</v>
      </c>
      <c r="C295" s="92" t="s">
        <v>50</v>
      </c>
      <c r="D295" s="92">
        <v>1</v>
      </c>
      <c r="E295" s="92"/>
      <c r="F295" s="107">
        <f>E295*D295</f>
        <v>0</v>
      </c>
    </row>
    <row r="296" spans="1:6" ht="13.5">
      <c r="A296" s="92"/>
      <c r="B296" s="93"/>
      <c r="C296" s="92"/>
      <c r="D296" s="92"/>
      <c r="E296" s="92"/>
      <c r="F296" s="94"/>
    </row>
    <row r="297" spans="1:6" ht="13.5">
      <c r="A297" s="95" t="s">
        <v>251</v>
      </c>
      <c r="B297" s="96" t="s">
        <v>252</v>
      </c>
      <c r="C297" s="92" t="s">
        <v>50</v>
      </c>
      <c r="D297" s="92">
        <v>1</v>
      </c>
      <c r="E297" s="92"/>
      <c r="F297" s="107">
        <f>E297*D297</f>
        <v>0</v>
      </c>
    </row>
    <row r="298" spans="1:6" ht="13.5">
      <c r="A298" s="92"/>
      <c r="B298" s="93"/>
      <c r="C298" s="92"/>
      <c r="D298" s="92"/>
      <c r="E298" s="92"/>
      <c r="F298" s="94"/>
    </row>
    <row r="299" spans="1:6" ht="27">
      <c r="A299" s="95" t="s">
        <v>253</v>
      </c>
      <c r="B299" s="96" t="s">
        <v>254</v>
      </c>
      <c r="C299" s="92" t="s">
        <v>50</v>
      </c>
      <c r="D299" s="92">
        <v>1</v>
      </c>
      <c r="E299" s="92"/>
      <c r="F299" s="107">
        <f>E299*D299</f>
        <v>0</v>
      </c>
    </row>
    <row r="300" spans="1:6" ht="13.5">
      <c r="A300" s="92"/>
      <c r="B300" s="93"/>
      <c r="C300" s="92"/>
      <c r="D300" s="92"/>
      <c r="E300" s="92"/>
      <c r="F300" s="94"/>
    </row>
    <row r="301" spans="1:6" ht="27">
      <c r="A301" s="95" t="s">
        <v>255</v>
      </c>
      <c r="B301" s="96" t="s">
        <v>256</v>
      </c>
      <c r="C301" s="92" t="s">
        <v>50</v>
      </c>
      <c r="D301" s="92">
        <v>1</v>
      </c>
      <c r="E301" s="92"/>
      <c r="F301" s="107">
        <f>E301*D301</f>
        <v>0</v>
      </c>
    </row>
    <row r="302" spans="1:6">
      <c r="A302" s="112"/>
      <c r="B302" s="114"/>
      <c r="C302" s="112"/>
      <c r="D302" s="112"/>
      <c r="E302" s="112"/>
      <c r="F302" s="113"/>
    </row>
    <row r="303" spans="1:6" ht="13.5" thickBot="1">
      <c r="A303" s="112"/>
      <c r="B303" s="114"/>
      <c r="C303" s="112"/>
      <c r="D303" s="112"/>
      <c r="E303" s="112"/>
      <c r="F303" s="113"/>
    </row>
    <row r="304" spans="1:6" ht="27" thickTop="1" thickBot="1">
      <c r="A304" s="112"/>
      <c r="B304" s="84" t="s">
        <v>257</v>
      </c>
      <c r="C304" s="29"/>
      <c r="D304" s="29"/>
      <c r="E304" s="30"/>
      <c r="F304" s="153">
        <f>F301+F299+F298+F297+F295+F293+F289+F285+F283+F281+F279</f>
        <v>0</v>
      </c>
    </row>
    <row r="305" spans="1:9" ht="13.5">
      <c r="A305" s="112"/>
      <c r="B305" s="84"/>
      <c r="C305" s="31"/>
      <c r="D305" s="31"/>
      <c r="E305" s="154"/>
      <c r="F305" s="155"/>
    </row>
    <row r="306" spans="1:9" ht="13.5">
      <c r="A306" s="112"/>
      <c r="B306" s="84"/>
      <c r="C306" s="31"/>
      <c r="D306" s="31"/>
      <c r="E306" s="154"/>
      <c r="F306" s="155"/>
    </row>
    <row r="307" spans="1:9" ht="13.5">
      <c r="A307" s="112"/>
      <c r="B307" s="84"/>
      <c r="C307" s="31"/>
      <c r="D307" s="31"/>
      <c r="E307" s="154"/>
      <c r="F307" s="155"/>
    </row>
    <row r="308" spans="1:9" ht="13.5">
      <c r="A308" s="112"/>
      <c r="B308" s="84"/>
      <c r="C308" s="31"/>
      <c r="D308" s="31"/>
      <c r="E308" s="154"/>
      <c r="F308" s="155"/>
    </row>
    <row r="309" spans="1:9">
      <c r="A309" s="90"/>
      <c r="B309" s="68"/>
      <c r="C309" s="49"/>
      <c r="D309" s="69"/>
      <c r="E309" s="100"/>
      <c r="F309" s="67"/>
    </row>
    <row r="310" spans="1:9" s="26" customFormat="1" ht="20.25">
      <c r="A310" s="174" t="s">
        <v>319</v>
      </c>
      <c r="B310" s="175"/>
      <c r="C310" s="175"/>
      <c r="D310" s="175"/>
      <c r="E310" s="175"/>
      <c r="F310" s="175"/>
      <c r="G310" s="42"/>
      <c r="H310" s="42"/>
      <c r="I310" s="43"/>
    </row>
    <row r="311" spans="1:9" ht="33.75" customHeight="1">
      <c r="A311" s="176" t="s">
        <v>0</v>
      </c>
      <c r="B311" s="177"/>
      <c r="C311" s="44" t="s">
        <v>1</v>
      </c>
      <c r="D311" s="45" t="s">
        <v>2</v>
      </c>
      <c r="E311" s="46" t="s">
        <v>3</v>
      </c>
      <c r="F311" s="47" t="s">
        <v>4</v>
      </c>
    </row>
    <row r="312" spans="1:9">
      <c r="A312" s="173" t="s">
        <v>5</v>
      </c>
      <c r="B312" s="178"/>
      <c r="C312" s="49"/>
      <c r="D312" s="50"/>
      <c r="E312" s="51"/>
      <c r="F312" s="52"/>
    </row>
    <row r="313" spans="1:9">
      <c r="A313" s="108" t="s">
        <v>258</v>
      </c>
      <c r="B313" s="109" t="s">
        <v>259</v>
      </c>
      <c r="C313" s="105"/>
      <c r="D313" s="105"/>
      <c r="E313" s="105"/>
      <c r="F313" s="107"/>
    </row>
    <row r="314" spans="1:9">
      <c r="A314" s="105"/>
      <c r="B314" s="106"/>
      <c r="C314" s="105"/>
      <c r="D314" s="105"/>
      <c r="E314" s="105"/>
      <c r="F314" s="107"/>
    </row>
    <row r="315" spans="1:9">
      <c r="A315" s="108" t="s">
        <v>260</v>
      </c>
      <c r="B315" s="109" t="s">
        <v>261</v>
      </c>
      <c r="C315" s="105" t="s">
        <v>50</v>
      </c>
      <c r="D315" s="105">
        <v>1</v>
      </c>
      <c r="E315" s="105"/>
      <c r="F315" s="107">
        <f>E315*D315</f>
        <v>0</v>
      </c>
    </row>
    <row r="316" spans="1:9">
      <c r="A316" s="105"/>
      <c r="B316" s="106"/>
      <c r="C316" s="105"/>
      <c r="D316" s="105"/>
      <c r="E316" s="105"/>
    </row>
    <row r="317" spans="1:9">
      <c r="A317" s="108" t="s">
        <v>262</v>
      </c>
      <c r="B317" s="109" t="s">
        <v>263</v>
      </c>
      <c r="C317" s="105" t="s">
        <v>50</v>
      </c>
      <c r="D317" s="105">
        <v>1</v>
      </c>
      <c r="E317" s="105"/>
      <c r="F317" s="107">
        <f>E317*D317</f>
        <v>0</v>
      </c>
    </row>
    <row r="318" spans="1:9">
      <c r="A318" s="105"/>
      <c r="B318" s="106"/>
      <c r="C318" s="105"/>
      <c r="D318" s="105"/>
      <c r="E318" s="105"/>
      <c r="F318" s="107"/>
    </row>
    <row r="319" spans="1:9">
      <c r="A319" s="110" t="s">
        <v>264</v>
      </c>
      <c r="B319" s="111" t="s">
        <v>265</v>
      </c>
      <c r="C319" s="105" t="s">
        <v>50</v>
      </c>
      <c r="D319" s="105">
        <v>1</v>
      </c>
      <c r="E319" s="105"/>
      <c r="F319" s="107">
        <f>E319*D319</f>
        <v>0</v>
      </c>
    </row>
    <row r="320" spans="1:9">
      <c r="A320" s="105"/>
      <c r="B320" s="106"/>
      <c r="C320" s="105"/>
      <c r="D320" s="105"/>
      <c r="E320" s="105"/>
      <c r="F320" s="107"/>
    </row>
    <row r="321" spans="1:6">
      <c r="A321" s="110" t="s">
        <v>266</v>
      </c>
      <c r="B321" s="111" t="s">
        <v>267</v>
      </c>
      <c r="C321" s="105" t="s">
        <v>50</v>
      </c>
      <c r="D321" s="105">
        <v>1</v>
      </c>
      <c r="E321" s="105"/>
      <c r="F321" s="107">
        <f>E321*D321</f>
        <v>0</v>
      </c>
    </row>
    <row r="322" spans="1:6">
      <c r="A322" s="105"/>
      <c r="B322" s="106"/>
      <c r="C322" s="105"/>
      <c r="D322" s="105"/>
      <c r="E322" s="105"/>
      <c r="F322" s="107"/>
    </row>
    <row r="323" spans="1:6">
      <c r="A323" s="110" t="s">
        <v>268</v>
      </c>
      <c r="B323" s="111" t="s">
        <v>269</v>
      </c>
      <c r="C323" s="105" t="s">
        <v>50</v>
      </c>
      <c r="D323" s="105">
        <v>1</v>
      </c>
      <c r="E323" s="105"/>
      <c r="F323" s="107">
        <f>E323*D323</f>
        <v>0</v>
      </c>
    </row>
    <row r="324" spans="1:6">
      <c r="A324" s="105"/>
      <c r="B324" s="106"/>
      <c r="C324" s="105"/>
      <c r="D324" s="105"/>
      <c r="E324" s="105"/>
      <c r="F324" s="107"/>
    </row>
    <row r="325" spans="1:6">
      <c r="A325" s="110" t="s">
        <v>270</v>
      </c>
      <c r="B325" s="111" t="s">
        <v>271</v>
      </c>
      <c r="C325" s="105" t="s">
        <v>50</v>
      </c>
      <c r="D325" s="105">
        <v>1</v>
      </c>
      <c r="E325" s="105"/>
      <c r="F325" s="107">
        <f>E325*D325</f>
        <v>0</v>
      </c>
    </row>
    <row r="326" spans="1:6">
      <c r="A326" s="105"/>
      <c r="B326" s="106"/>
      <c r="C326" s="105"/>
      <c r="D326" s="105"/>
      <c r="E326" s="105"/>
      <c r="F326" s="107"/>
    </row>
    <row r="327" spans="1:6">
      <c r="A327" s="110" t="s">
        <v>272</v>
      </c>
      <c r="B327" s="111" t="s">
        <v>273</v>
      </c>
      <c r="C327" s="105" t="s">
        <v>50</v>
      </c>
      <c r="D327" s="105">
        <v>1</v>
      </c>
      <c r="E327" s="105"/>
      <c r="F327" s="107">
        <f>E327*D327</f>
        <v>0</v>
      </c>
    </row>
    <row r="328" spans="1:6">
      <c r="A328" s="105"/>
      <c r="B328" s="106"/>
      <c r="C328" s="105"/>
      <c r="D328" s="105"/>
      <c r="E328" s="105"/>
      <c r="F328" s="107"/>
    </row>
    <row r="329" spans="1:6">
      <c r="A329" s="110" t="s">
        <v>274</v>
      </c>
      <c r="B329" s="111" t="s">
        <v>275</v>
      </c>
      <c r="C329" s="105" t="s">
        <v>50</v>
      </c>
      <c r="D329" s="105">
        <v>1</v>
      </c>
      <c r="E329" s="105"/>
      <c r="F329" s="107">
        <f>E329*D329</f>
        <v>0</v>
      </c>
    </row>
    <row r="330" spans="1:6">
      <c r="A330" s="156"/>
      <c r="B330" s="157"/>
      <c r="C330" s="158"/>
      <c r="D330" s="159"/>
      <c r="E330" s="160"/>
      <c r="F330" s="161"/>
    </row>
    <row r="331" spans="1:6">
      <c r="A331" s="156"/>
      <c r="B331" s="157"/>
      <c r="C331" s="158"/>
      <c r="D331" s="159"/>
      <c r="E331" s="160"/>
      <c r="F331" s="161"/>
    </row>
    <row r="332" spans="1:6" ht="25.5">
      <c r="A332" s="108" t="s">
        <v>276</v>
      </c>
      <c r="B332" s="109" t="s">
        <v>277</v>
      </c>
      <c r="C332" s="105"/>
      <c r="D332" s="105"/>
      <c r="E332" s="105"/>
      <c r="F332" s="107"/>
    </row>
    <row r="333" spans="1:6">
      <c r="A333" s="105"/>
      <c r="B333" s="106"/>
      <c r="C333" s="105"/>
      <c r="D333" s="105"/>
      <c r="E333" s="105"/>
      <c r="F333" s="107"/>
    </row>
    <row r="334" spans="1:6">
      <c r="A334" s="110" t="s">
        <v>278</v>
      </c>
      <c r="B334" s="111" t="s">
        <v>279</v>
      </c>
      <c r="C334" s="105"/>
      <c r="D334" s="105"/>
      <c r="E334" s="105"/>
      <c r="F334" s="107"/>
    </row>
    <row r="335" spans="1:6">
      <c r="A335" s="110"/>
      <c r="B335" s="111" t="s">
        <v>280</v>
      </c>
      <c r="C335" s="105" t="s">
        <v>124</v>
      </c>
      <c r="D335" s="105">
        <v>1</v>
      </c>
      <c r="E335" s="105"/>
      <c r="F335" s="107">
        <f>E335*D335</f>
        <v>0</v>
      </c>
    </row>
    <row r="336" spans="1:6">
      <c r="A336" s="110"/>
      <c r="B336" s="111" t="s">
        <v>281</v>
      </c>
      <c r="C336" s="105" t="s">
        <v>124</v>
      </c>
      <c r="D336" s="105">
        <v>1</v>
      </c>
      <c r="E336" s="105"/>
      <c r="F336" s="107">
        <f>E336*D336</f>
        <v>0</v>
      </c>
    </row>
    <row r="337" spans="1:6">
      <c r="A337" s="110"/>
      <c r="B337" s="111" t="s">
        <v>282</v>
      </c>
      <c r="C337" s="105" t="s">
        <v>124</v>
      </c>
      <c r="D337" s="105">
        <v>1</v>
      </c>
      <c r="E337" s="105"/>
      <c r="F337" s="107">
        <f>E337*D337</f>
        <v>0</v>
      </c>
    </row>
    <row r="338" spans="1:6">
      <c r="A338" s="110"/>
      <c r="B338" s="111"/>
      <c r="C338" s="105"/>
      <c r="D338" s="105"/>
      <c r="E338" s="105"/>
      <c r="F338" s="107"/>
    </row>
    <row r="339" spans="1:6">
      <c r="A339" s="110" t="s">
        <v>340</v>
      </c>
      <c r="B339" s="111" t="s">
        <v>341</v>
      </c>
      <c r="C339" s="105"/>
      <c r="D339" s="105"/>
      <c r="E339" s="105"/>
      <c r="F339" s="107"/>
    </row>
    <row r="340" spans="1:6">
      <c r="A340" s="110"/>
      <c r="B340" s="111" t="s">
        <v>342</v>
      </c>
      <c r="C340" s="105" t="s">
        <v>124</v>
      </c>
      <c r="D340" s="105">
        <v>1</v>
      </c>
      <c r="E340" s="105"/>
      <c r="F340" s="107">
        <f>E340*D340</f>
        <v>0</v>
      </c>
    </row>
    <row r="341" spans="1:6" ht="13.5" thickBot="1">
      <c r="A341" s="105"/>
      <c r="B341" s="106"/>
      <c r="C341" s="105"/>
      <c r="D341" s="105"/>
      <c r="E341" s="105"/>
      <c r="F341" s="107"/>
    </row>
    <row r="342" spans="1:6" ht="21" customHeight="1" thickTop="1" thickBot="1">
      <c r="A342" s="112"/>
      <c r="B342" s="84" t="s">
        <v>283</v>
      </c>
      <c r="C342" s="29"/>
      <c r="D342" s="29"/>
      <c r="E342" s="30"/>
      <c r="F342" s="153">
        <f>F337+F336+F335+F329+F327+F325+F323+F321+F319+F317+F315+F340</f>
        <v>0</v>
      </c>
    </row>
    <row r="343" spans="1:6" ht="21" customHeight="1" thickBot="1">
      <c r="A343" s="112"/>
      <c r="B343" s="84"/>
      <c r="C343" s="31"/>
      <c r="D343" s="31"/>
      <c r="E343" s="154"/>
      <c r="F343" s="155"/>
    </row>
    <row r="344" spans="1:6" ht="19.5" customHeight="1" thickBot="1">
      <c r="A344" s="170"/>
      <c r="B344" s="85" t="s">
        <v>320</v>
      </c>
      <c r="C344" s="86"/>
      <c r="D344" s="87"/>
      <c r="E344" s="88"/>
      <c r="F344" s="89">
        <f>F342+F304+F275+F268+F137+F103</f>
        <v>0</v>
      </c>
    </row>
    <row r="345" spans="1:6" ht="21" customHeight="1">
      <c r="A345" s="112"/>
      <c r="B345" s="84"/>
      <c r="C345" s="31"/>
      <c r="D345" s="31"/>
      <c r="E345" s="154"/>
      <c r="F345" s="155"/>
    </row>
    <row r="346" spans="1:6" ht="21" customHeight="1">
      <c r="A346" s="112"/>
      <c r="B346" s="84"/>
      <c r="C346" s="31"/>
      <c r="D346" s="31"/>
      <c r="E346" s="154"/>
      <c r="F346" s="155"/>
    </row>
    <row r="347" spans="1:6" ht="21" customHeight="1">
      <c r="A347" s="112"/>
      <c r="B347" s="84"/>
      <c r="C347" s="31"/>
      <c r="D347" s="31"/>
      <c r="E347" s="154"/>
      <c r="F347" s="155"/>
    </row>
    <row r="348" spans="1:6" ht="21" customHeight="1">
      <c r="A348" s="112"/>
      <c r="B348" s="84"/>
      <c r="C348" s="31"/>
      <c r="D348" s="31"/>
      <c r="E348" s="154"/>
      <c r="F348" s="155"/>
    </row>
    <row r="349" spans="1:6" ht="21" customHeight="1">
      <c r="A349" s="112"/>
      <c r="B349" s="84"/>
      <c r="C349" s="31"/>
      <c r="D349" s="31"/>
      <c r="E349" s="154"/>
      <c r="F349" s="155"/>
    </row>
    <row r="350" spans="1:6" ht="21" customHeight="1">
      <c r="A350" s="112"/>
      <c r="B350" s="84"/>
      <c r="C350" s="31"/>
      <c r="D350" s="31"/>
      <c r="E350" s="154"/>
      <c r="F350" s="155"/>
    </row>
    <row r="351" spans="1:6" ht="21" customHeight="1">
      <c r="A351" s="112"/>
      <c r="B351" s="84"/>
      <c r="C351" s="31"/>
      <c r="D351" s="31"/>
      <c r="E351" s="154"/>
      <c r="F351" s="155"/>
    </row>
    <row r="352" spans="1:6" ht="21" customHeight="1">
      <c r="A352" s="112"/>
      <c r="B352" s="84"/>
      <c r="C352" s="31"/>
      <c r="D352" s="31"/>
      <c r="E352" s="154"/>
      <c r="F352" s="155"/>
    </row>
    <row r="353" spans="1:9" ht="21" customHeight="1">
      <c r="A353" s="112"/>
      <c r="B353" s="84"/>
      <c r="C353" s="31"/>
      <c r="D353" s="31"/>
      <c r="E353" s="154"/>
      <c r="F353" s="155"/>
    </row>
    <row r="354" spans="1:9" ht="21" customHeight="1">
      <c r="A354" s="112"/>
      <c r="B354" s="84"/>
      <c r="C354" s="31"/>
      <c r="D354" s="31"/>
      <c r="E354" s="154"/>
      <c r="F354" s="155"/>
    </row>
    <row r="355" spans="1:9" ht="21" customHeight="1">
      <c r="A355" s="112"/>
      <c r="B355" s="84"/>
      <c r="C355" s="31"/>
      <c r="D355" s="31"/>
      <c r="E355" s="154"/>
      <c r="F355" s="155"/>
    </row>
    <row r="356" spans="1:9" ht="21" customHeight="1">
      <c r="A356" s="112"/>
      <c r="B356" s="84"/>
      <c r="C356" s="31"/>
      <c r="D356" s="31"/>
      <c r="E356" s="154"/>
      <c r="F356" s="155"/>
    </row>
    <row r="357" spans="1:9" ht="21" customHeight="1">
      <c r="A357" s="112"/>
      <c r="B357" s="84"/>
      <c r="C357" s="31"/>
      <c r="D357" s="31"/>
      <c r="E357" s="154"/>
      <c r="F357" s="155"/>
    </row>
    <row r="358" spans="1:9" s="26" customFormat="1" ht="20.25">
      <c r="A358" s="174" t="s">
        <v>317</v>
      </c>
      <c r="B358" s="175"/>
      <c r="C358" s="175"/>
      <c r="D358" s="175"/>
      <c r="E358" s="175"/>
      <c r="F358" s="175"/>
      <c r="G358" s="42"/>
      <c r="H358" s="42"/>
      <c r="I358" s="43"/>
    </row>
    <row r="359" spans="1:9" ht="13.5">
      <c r="A359" s="176" t="s">
        <v>0</v>
      </c>
      <c r="B359" s="177"/>
      <c r="C359" s="44" t="s">
        <v>1</v>
      </c>
      <c r="D359" s="45" t="s">
        <v>2</v>
      </c>
      <c r="E359" s="46" t="s">
        <v>3</v>
      </c>
      <c r="F359" s="47" t="s">
        <v>4</v>
      </c>
    </row>
    <row r="360" spans="1:9">
      <c r="A360" s="173" t="s">
        <v>5</v>
      </c>
      <c r="B360" s="178"/>
      <c r="C360" s="49"/>
      <c r="D360" s="50"/>
      <c r="E360" s="51"/>
      <c r="F360" s="52"/>
    </row>
    <row r="361" spans="1:9">
      <c r="A361" s="156"/>
      <c r="B361" s="157"/>
      <c r="C361" s="158"/>
      <c r="D361" s="159"/>
      <c r="E361" s="160"/>
      <c r="F361" s="161"/>
    </row>
    <row r="362" spans="1:9">
      <c r="A362" s="108" t="s">
        <v>284</v>
      </c>
      <c r="B362" s="109" t="s">
        <v>345</v>
      </c>
      <c r="C362" s="105" t="s">
        <v>50</v>
      </c>
      <c r="D362" s="105">
        <v>1</v>
      </c>
      <c r="E362" s="105"/>
      <c r="F362" s="107">
        <f>E362*D362</f>
        <v>0</v>
      </c>
    </row>
    <row r="363" spans="1:9" ht="13.5" thickBot="1">
      <c r="A363" s="105"/>
      <c r="B363" s="106"/>
      <c r="C363" s="105"/>
      <c r="D363" s="105"/>
      <c r="E363" s="105"/>
      <c r="F363" s="107"/>
    </row>
    <row r="364" spans="1:9" ht="27" thickTop="1" thickBot="1">
      <c r="A364" s="105"/>
      <c r="B364" s="84" t="s">
        <v>346</v>
      </c>
      <c r="C364" s="29"/>
      <c r="D364" s="29"/>
      <c r="E364" s="30"/>
      <c r="F364" s="153">
        <f>F362</f>
        <v>0</v>
      </c>
    </row>
    <row r="365" spans="1:9">
      <c r="A365" s="105"/>
      <c r="B365" s="106"/>
      <c r="C365" s="105"/>
      <c r="D365" s="105"/>
      <c r="E365" s="105"/>
      <c r="F365" s="107"/>
    </row>
    <row r="366" spans="1:9">
      <c r="A366" s="108" t="s">
        <v>285</v>
      </c>
      <c r="B366" s="109" t="s">
        <v>344</v>
      </c>
      <c r="C366" s="105"/>
      <c r="D366" s="105"/>
      <c r="E366" s="105"/>
      <c r="F366" s="107"/>
    </row>
    <row r="367" spans="1:9">
      <c r="A367" s="105"/>
      <c r="B367" s="106"/>
      <c r="C367" s="105"/>
      <c r="D367" s="105"/>
      <c r="E367" s="105"/>
      <c r="F367" s="107"/>
    </row>
    <row r="368" spans="1:9">
      <c r="A368" s="108" t="s">
        <v>286</v>
      </c>
      <c r="B368" s="109" t="s">
        <v>287</v>
      </c>
      <c r="C368" s="105"/>
      <c r="D368" s="105"/>
      <c r="E368" s="105"/>
      <c r="F368" s="107"/>
    </row>
    <row r="369" spans="1:6">
      <c r="A369" s="108"/>
      <c r="B369" s="111" t="s">
        <v>288</v>
      </c>
      <c r="C369" s="105" t="s">
        <v>124</v>
      </c>
      <c r="D369" s="105">
        <v>3</v>
      </c>
      <c r="E369" s="105"/>
      <c r="F369" s="107">
        <f>E369*D369</f>
        <v>0</v>
      </c>
    </row>
    <row r="370" spans="1:6">
      <c r="A370" s="105"/>
      <c r="B370" s="106"/>
      <c r="C370" s="105"/>
      <c r="D370" s="105"/>
      <c r="E370" s="105"/>
      <c r="F370" s="107"/>
    </row>
    <row r="371" spans="1:6">
      <c r="A371" s="108" t="s">
        <v>289</v>
      </c>
      <c r="B371" s="109" t="s">
        <v>221</v>
      </c>
      <c r="C371" s="105" t="s">
        <v>50</v>
      </c>
      <c r="D371" s="105">
        <v>3</v>
      </c>
      <c r="E371" s="105"/>
      <c r="F371" s="107">
        <f>E371*D371</f>
        <v>0</v>
      </c>
    </row>
    <row r="372" spans="1:6">
      <c r="A372" s="105"/>
      <c r="B372" s="106"/>
      <c r="C372" s="105"/>
      <c r="D372" s="105"/>
      <c r="E372" s="105"/>
      <c r="F372" s="107"/>
    </row>
    <row r="373" spans="1:6">
      <c r="A373" s="108" t="s">
        <v>290</v>
      </c>
      <c r="B373" s="109" t="s">
        <v>291</v>
      </c>
      <c r="C373" s="105" t="s">
        <v>50</v>
      </c>
      <c r="D373" s="105">
        <v>3</v>
      </c>
      <c r="E373" s="105"/>
      <c r="F373" s="107">
        <f>E373*D373</f>
        <v>0</v>
      </c>
    </row>
    <row r="374" spans="1:6">
      <c r="A374" s="105"/>
      <c r="B374" s="106"/>
      <c r="C374" s="105"/>
      <c r="D374" s="105"/>
      <c r="E374" s="105"/>
      <c r="F374" s="107"/>
    </row>
    <row r="375" spans="1:6">
      <c r="A375" s="108" t="s">
        <v>292</v>
      </c>
      <c r="B375" s="109" t="s">
        <v>110</v>
      </c>
      <c r="C375" s="105"/>
      <c r="D375" s="105"/>
      <c r="E375" s="105"/>
      <c r="F375" s="107"/>
    </row>
    <row r="376" spans="1:6">
      <c r="A376" s="105"/>
      <c r="B376" s="106"/>
      <c r="C376" s="105"/>
      <c r="D376" s="105"/>
      <c r="E376" s="105"/>
      <c r="F376" s="107"/>
    </row>
    <row r="377" spans="1:6">
      <c r="A377" s="110" t="s">
        <v>293</v>
      </c>
      <c r="B377" s="111" t="s">
        <v>294</v>
      </c>
      <c r="C377" s="105" t="s">
        <v>50</v>
      </c>
      <c r="D377" s="105">
        <v>1</v>
      </c>
      <c r="E377" s="105"/>
      <c r="F377" s="107">
        <f>E377*D377</f>
        <v>0</v>
      </c>
    </row>
    <row r="378" spans="1:6">
      <c r="A378" s="105"/>
      <c r="B378" s="106"/>
      <c r="C378" s="105"/>
      <c r="D378" s="105"/>
      <c r="E378" s="105"/>
      <c r="F378" s="107"/>
    </row>
    <row r="379" spans="1:6">
      <c r="A379" s="105"/>
      <c r="B379" s="106"/>
      <c r="C379" s="105"/>
      <c r="D379" s="105"/>
      <c r="E379" s="105"/>
      <c r="F379" s="107"/>
    </row>
    <row r="380" spans="1:6">
      <c r="A380" s="110" t="s">
        <v>295</v>
      </c>
      <c r="B380" s="111" t="s">
        <v>296</v>
      </c>
      <c r="C380" s="105"/>
      <c r="D380" s="105"/>
      <c r="E380" s="105"/>
      <c r="F380" s="107"/>
    </row>
    <row r="381" spans="1:6">
      <c r="A381" s="105"/>
      <c r="B381" s="106" t="s">
        <v>115</v>
      </c>
      <c r="C381" s="105" t="s">
        <v>114</v>
      </c>
      <c r="D381" s="105">
        <v>20</v>
      </c>
      <c r="E381" s="105"/>
      <c r="F381" s="107">
        <f>E381*D381</f>
        <v>0</v>
      </c>
    </row>
    <row r="382" spans="1:6">
      <c r="A382" s="105"/>
      <c r="B382" s="106" t="s">
        <v>297</v>
      </c>
      <c r="C382" s="105" t="s">
        <v>114</v>
      </c>
      <c r="D382" s="105">
        <v>17</v>
      </c>
      <c r="E382" s="105"/>
      <c r="F382" s="107">
        <f>E382*D382</f>
        <v>0</v>
      </c>
    </row>
    <row r="383" spans="1:6">
      <c r="A383" s="105"/>
      <c r="B383" s="106" t="s">
        <v>298</v>
      </c>
      <c r="C383" s="105" t="s">
        <v>114</v>
      </c>
      <c r="D383" s="105">
        <v>29</v>
      </c>
      <c r="E383" s="105"/>
      <c r="F383" s="107">
        <f>E383*D383</f>
        <v>0</v>
      </c>
    </row>
    <row r="384" spans="1:6">
      <c r="A384" s="105"/>
      <c r="B384" s="106"/>
      <c r="C384" s="105"/>
      <c r="D384" s="105"/>
      <c r="E384" s="105"/>
      <c r="F384" s="107"/>
    </row>
    <row r="385" spans="1:6">
      <c r="A385" s="110" t="s">
        <v>299</v>
      </c>
      <c r="B385" s="111" t="s">
        <v>117</v>
      </c>
      <c r="C385" s="105"/>
      <c r="D385" s="105"/>
      <c r="E385" s="105"/>
      <c r="F385" s="107"/>
    </row>
    <row r="386" spans="1:6">
      <c r="A386" s="110"/>
      <c r="B386" s="106" t="s">
        <v>300</v>
      </c>
      <c r="C386" s="105" t="s">
        <v>114</v>
      </c>
      <c r="D386" s="105">
        <f>D381</f>
        <v>20</v>
      </c>
      <c r="E386" s="105"/>
      <c r="F386" s="107">
        <f>E386*D386</f>
        <v>0</v>
      </c>
    </row>
    <row r="387" spans="1:6">
      <c r="A387" s="110"/>
      <c r="B387" s="106" t="s">
        <v>301</v>
      </c>
      <c r="C387" s="105" t="s">
        <v>114</v>
      </c>
      <c r="D387" s="105">
        <f t="shared" ref="D387:D388" si="3">D382</f>
        <v>17</v>
      </c>
      <c r="E387" s="105"/>
      <c r="F387" s="107">
        <f>E387*D387</f>
        <v>0</v>
      </c>
    </row>
    <row r="388" spans="1:6">
      <c r="A388" s="105"/>
      <c r="B388" s="106" t="s">
        <v>302</v>
      </c>
      <c r="C388" s="105" t="s">
        <v>114</v>
      </c>
      <c r="D388" s="105">
        <f t="shared" si="3"/>
        <v>29</v>
      </c>
      <c r="E388" s="105"/>
      <c r="F388" s="107">
        <f>E388*D388</f>
        <v>0</v>
      </c>
    </row>
    <row r="389" spans="1:6">
      <c r="A389" s="105"/>
      <c r="B389" s="106"/>
      <c r="C389" s="105"/>
      <c r="D389" s="105"/>
      <c r="E389" s="105"/>
      <c r="F389" s="107"/>
    </row>
    <row r="390" spans="1:6">
      <c r="A390" s="110" t="s">
        <v>303</v>
      </c>
      <c r="B390" s="111" t="s">
        <v>121</v>
      </c>
      <c r="C390" s="105" t="s">
        <v>50</v>
      </c>
      <c r="D390" s="105">
        <v>1</v>
      </c>
      <c r="E390" s="105"/>
      <c r="F390" s="107">
        <f>E390*D390</f>
        <v>0</v>
      </c>
    </row>
    <row r="391" spans="1:6">
      <c r="A391" s="105"/>
      <c r="B391" s="106"/>
      <c r="C391" s="105"/>
      <c r="D391" s="105"/>
      <c r="E391" s="105"/>
      <c r="F391" s="107"/>
    </row>
    <row r="392" spans="1:6">
      <c r="A392" s="110" t="s">
        <v>304</v>
      </c>
      <c r="B392" s="111" t="s">
        <v>123</v>
      </c>
      <c r="C392" s="105"/>
      <c r="D392" s="105"/>
      <c r="E392" s="105"/>
      <c r="F392" s="107"/>
    </row>
    <row r="393" spans="1:6">
      <c r="A393" s="110"/>
      <c r="B393" s="111" t="s">
        <v>298</v>
      </c>
      <c r="C393" s="105" t="s">
        <v>124</v>
      </c>
      <c r="D393" s="105">
        <v>4</v>
      </c>
      <c r="E393" s="105"/>
      <c r="F393" s="107">
        <f>E393*D393</f>
        <v>0</v>
      </c>
    </row>
    <row r="394" spans="1:6">
      <c r="A394" s="110"/>
      <c r="B394" s="111" t="s">
        <v>115</v>
      </c>
      <c r="C394" s="105" t="s">
        <v>124</v>
      </c>
      <c r="D394" s="105">
        <v>6</v>
      </c>
      <c r="E394" s="105"/>
      <c r="F394" s="107">
        <f>E394*D394</f>
        <v>0</v>
      </c>
    </row>
    <row r="395" spans="1:6">
      <c r="A395" s="105"/>
      <c r="B395" s="106"/>
      <c r="C395" s="105"/>
      <c r="D395" s="105"/>
      <c r="E395" s="105"/>
      <c r="F395" s="107"/>
    </row>
    <row r="396" spans="1:6">
      <c r="A396" s="110" t="s">
        <v>305</v>
      </c>
      <c r="B396" s="111" t="s">
        <v>306</v>
      </c>
      <c r="C396" s="105" t="s">
        <v>124</v>
      </c>
      <c r="D396" s="105">
        <f>D393+D394</f>
        <v>10</v>
      </c>
      <c r="E396" s="105"/>
      <c r="F396" s="107">
        <f>E396*D396</f>
        <v>0</v>
      </c>
    </row>
    <row r="397" spans="1:6">
      <c r="A397" s="105"/>
      <c r="B397" s="106"/>
      <c r="C397" s="105"/>
      <c r="D397" s="105"/>
      <c r="E397" s="105"/>
      <c r="F397" s="107"/>
    </row>
    <row r="398" spans="1:6">
      <c r="A398" s="110" t="s">
        <v>307</v>
      </c>
      <c r="B398" s="111" t="s">
        <v>128</v>
      </c>
      <c r="C398" s="105"/>
      <c r="D398" s="105"/>
      <c r="E398" s="105"/>
      <c r="F398" s="107"/>
    </row>
    <row r="399" spans="1:6">
      <c r="A399" s="105"/>
      <c r="B399" s="106" t="s">
        <v>129</v>
      </c>
      <c r="C399" s="105" t="s">
        <v>124</v>
      </c>
      <c r="D399" s="105">
        <v>2</v>
      </c>
      <c r="E399" s="105"/>
      <c r="F399" s="107">
        <f>E399*D399</f>
        <v>0</v>
      </c>
    </row>
    <row r="400" spans="1:6">
      <c r="A400" s="112"/>
      <c r="B400" s="114"/>
      <c r="C400" s="112"/>
      <c r="D400" s="112"/>
      <c r="E400" s="112"/>
      <c r="F400" s="113"/>
    </row>
    <row r="401" spans="1:6">
      <c r="A401" s="115" t="s">
        <v>308</v>
      </c>
      <c r="B401" s="116" t="s">
        <v>309</v>
      </c>
      <c r="C401" s="112"/>
      <c r="D401" s="112"/>
      <c r="E401" s="112"/>
      <c r="F401" s="113"/>
    </row>
    <row r="402" spans="1:6">
      <c r="A402" s="112"/>
      <c r="B402" s="114" t="s">
        <v>310</v>
      </c>
      <c r="C402" s="112" t="s">
        <v>124</v>
      </c>
      <c r="D402" s="112">
        <v>2</v>
      </c>
      <c r="E402" s="112"/>
      <c r="F402" s="107">
        <f>E402*D402</f>
        <v>0</v>
      </c>
    </row>
    <row r="403" spans="1:6">
      <c r="A403" s="112"/>
      <c r="B403" s="114"/>
      <c r="C403" s="112"/>
      <c r="D403" s="112"/>
      <c r="E403" s="112"/>
      <c r="F403" s="113"/>
    </row>
    <row r="404" spans="1:6">
      <c r="A404" s="115" t="s">
        <v>311</v>
      </c>
      <c r="B404" s="116" t="s">
        <v>312</v>
      </c>
      <c r="C404" s="112" t="s">
        <v>124</v>
      </c>
      <c r="D404" s="112">
        <v>2</v>
      </c>
      <c r="E404" s="112"/>
      <c r="F404" s="107">
        <f>E404*D404</f>
        <v>0</v>
      </c>
    </row>
    <row r="405" spans="1:6">
      <c r="A405" s="112"/>
      <c r="B405" s="114"/>
      <c r="C405" s="112"/>
      <c r="D405" s="112"/>
      <c r="E405" s="112"/>
      <c r="F405" s="113"/>
    </row>
    <row r="406" spans="1:6" ht="13.5" thickBot="1">
      <c r="A406" s="112"/>
      <c r="B406" s="114"/>
      <c r="C406" s="112"/>
      <c r="D406" s="112"/>
      <c r="E406" s="112"/>
      <c r="F406" s="113"/>
    </row>
    <row r="407" spans="1:6" ht="27.75" customHeight="1" thickTop="1" thickBot="1">
      <c r="A407" s="112"/>
      <c r="B407" s="84" t="s">
        <v>347</v>
      </c>
      <c r="C407" s="29"/>
      <c r="D407" s="29"/>
      <c r="E407" s="30"/>
      <c r="F407" s="153">
        <f>F404+F402+F399+F396+F394+F393+F390+F388++F387+F386+F383+F382+F381+F377+F373+F371+F369</f>
        <v>0</v>
      </c>
    </row>
    <row r="408" spans="1:6">
      <c r="A408" s="90"/>
      <c r="B408" s="68"/>
      <c r="C408" s="49"/>
      <c r="D408" s="69"/>
      <c r="E408" s="100"/>
      <c r="F408" s="67"/>
    </row>
    <row r="409" spans="1:6">
      <c r="A409" s="90"/>
      <c r="B409" s="68"/>
      <c r="C409" s="49"/>
      <c r="D409" s="69"/>
      <c r="E409" s="100"/>
      <c r="F409" s="67"/>
    </row>
    <row r="410" spans="1:6">
      <c r="A410" s="90"/>
      <c r="B410" s="68"/>
      <c r="C410" s="49"/>
      <c r="D410" s="69"/>
      <c r="E410" s="100"/>
      <c r="F410" s="67"/>
    </row>
    <row r="411" spans="1:6">
      <c r="A411" s="90"/>
      <c r="B411" s="68"/>
      <c r="C411" s="49"/>
      <c r="D411" s="69"/>
      <c r="E411" s="100"/>
      <c r="F411" s="67"/>
    </row>
    <row r="412" spans="1:6">
      <c r="A412" s="90"/>
      <c r="B412" s="68"/>
      <c r="C412" s="49"/>
      <c r="D412" s="69"/>
      <c r="E412" s="100"/>
      <c r="F412" s="67"/>
    </row>
    <row r="413" spans="1:6">
      <c r="A413" s="90"/>
      <c r="B413" s="68"/>
      <c r="C413" s="49"/>
      <c r="D413" s="69"/>
      <c r="E413" s="100"/>
      <c r="F413" s="67"/>
    </row>
    <row r="414" spans="1:6">
      <c r="A414" s="90"/>
      <c r="B414" s="68"/>
      <c r="C414" s="49"/>
      <c r="D414" s="69"/>
      <c r="E414" s="100"/>
      <c r="F414" s="67"/>
    </row>
    <row r="415" spans="1:6">
      <c r="A415" s="90"/>
      <c r="B415" s="68"/>
      <c r="C415" s="49"/>
      <c r="D415" s="69"/>
      <c r="E415" s="100"/>
      <c r="F415" s="67"/>
    </row>
    <row r="416" spans="1:6">
      <c r="A416" s="90"/>
      <c r="B416" s="68"/>
      <c r="C416" s="49"/>
      <c r="D416" s="69"/>
      <c r="E416" s="100"/>
      <c r="F416" s="67"/>
    </row>
  </sheetData>
  <mergeCells count="24">
    <mergeCell ref="A358:F358"/>
    <mergeCell ref="A359:B359"/>
    <mergeCell ref="A360:B360"/>
    <mergeCell ref="A260:B260"/>
    <mergeCell ref="A261:B261"/>
    <mergeCell ref="A310:F310"/>
    <mergeCell ref="A311:B311"/>
    <mergeCell ref="A312:B312"/>
    <mergeCell ref="A145:B145"/>
    <mergeCell ref="A198:F198"/>
    <mergeCell ref="A199:B199"/>
    <mergeCell ref="A200:B200"/>
    <mergeCell ref="A259:F259"/>
    <mergeCell ref="A89:F89"/>
    <mergeCell ref="A90:B90"/>
    <mergeCell ref="A91:B91"/>
    <mergeCell ref="A143:F143"/>
    <mergeCell ref="A144:B144"/>
    <mergeCell ref="A52:B52"/>
    <mergeCell ref="A1:F1"/>
    <mergeCell ref="A2:B2"/>
    <mergeCell ref="A3:B3"/>
    <mergeCell ref="A50:F50"/>
    <mergeCell ref="A51:B51"/>
  </mergeCells>
  <pageMargins left="0.7" right="0.7" top="0.75" bottom="0.75" header="0.3" footer="0.3"/>
  <pageSetup paperSize="9" scale="91" orientation="portrait" verticalDpi="1200" r:id="rId1"/>
  <headerFooter>
    <oddHeader>&amp;L&amp;8Réaménagement du Hall de l’ IBMC  &amp;R&amp;8PRO &amp; DCE Indice4
MACRO LOT 01</oddHeader>
    <oddFooter>&amp;L&amp;8ID  + solaresbauen&amp;R&amp;P/9</oddFooter>
  </headerFooter>
  <rowBreaks count="7" manualBreakCount="7">
    <brk id="48" max="5" man="1"/>
    <brk id="88" max="5" man="1"/>
    <brk id="142" max="5" man="1"/>
    <brk id="197" max="5" man="1"/>
    <brk id="258" max="5" man="1"/>
    <brk id="309" max="5" man="1"/>
    <brk id="357" max="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896435-FE9D-4A34-9ADD-5D34CA9DBE6C}">
  <sheetPr>
    <tabColor rgb="FFFFC000"/>
  </sheetPr>
  <dimension ref="A1:G63"/>
  <sheetViews>
    <sheetView tabSelected="1" showWhiteSpace="0" view="pageLayout" topLeftCell="A27" zoomScaleNormal="100" zoomScaleSheetLayoutView="100" workbookViewId="0">
      <selection activeCell="C48" sqref="C48"/>
    </sheetView>
  </sheetViews>
  <sheetFormatPr baseColWidth="10" defaultColWidth="10.7109375" defaultRowHeight="12.75"/>
  <cols>
    <col min="1" max="1" width="2" style="3" customWidth="1"/>
    <col min="2" max="2" width="8.140625" style="4" customWidth="1"/>
    <col min="3" max="3" width="52" style="5" customWidth="1"/>
    <col min="4" max="4" width="7.5703125" style="6" customWidth="1"/>
    <col min="5" max="5" width="14" style="7" customWidth="1"/>
    <col min="6" max="16384" width="10.7109375" style="8"/>
  </cols>
  <sheetData>
    <row r="1" spans="1:6" ht="21" customHeight="1"/>
    <row r="2" spans="1:6" ht="12.75" customHeight="1"/>
    <row r="3" spans="1:6" s="2" customFormat="1" ht="18.75" customHeight="1">
      <c r="A3" s="179" t="s">
        <v>326</v>
      </c>
      <c r="B3" s="179"/>
      <c r="C3" s="179"/>
      <c r="D3" s="179"/>
      <c r="E3" s="179"/>
      <c r="F3" s="179"/>
    </row>
    <row r="4" spans="1:6" s="2" customFormat="1" ht="15.75">
      <c r="A4" s="41"/>
      <c r="B4" s="41"/>
      <c r="C4" s="41"/>
      <c r="D4" s="41"/>
      <c r="E4" s="41"/>
    </row>
    <row r="5" spans="1:6" ht="21" customHeight="1">
      <c r="A5" s="180" t="s">
        <v>6</v>
      </c>
      <c r="B5" s="180"/>
      <c r="C5" s="180"/>
      <c r="D5" s="180"/>
      <c r="E5" s="180"/>
      <c r="F5" s="180"/>
    </row>
    <row r="6" spans="1:6" ht="15.75">
      <c r="A6" s="129"/>
      <c r="B6" s="181"/>
      <c r="C6" s="181"/>
      <c r="D6" s="181"/>
      <c r="E6" s="181"/>
      <c r="F6" s="181"/>
    </row>
    <row r="7" spans="1:6" ht="21" customHeight="1">
      <c r="A7" s="180" t="s">
        <v>7</v>
      </c>
      <c r="B7" s="180"/>
      <c r="C7" s="180"/>
      <c r="D7" s="180"/>
      <c r="E7" s="180"/>
      <c r="F7" s="180"/>
    </row>
    <row r="8" spans="1:6" ht="16.5">
      <c r="A8" s="9"/>
      <c r="B8" s="119"/>
      <c r="C8" s="118" t="s">
        <v>313</v>
      </c>
      <c r="D8" s="9"/>
      <c r="E8" s="9"/>
    </row>
    <row r="9" spans="1:6">
      <c r="B9" s="117">
        <f>'[1]Cadre Q'!A8</f>
        <v>1</v>
      </c>
      <c r="C9" s="5" t="s">
        <v>23</v>
      </c>
      <c r="E9" s="130">
        <f>'DPGF '!F15</f>
        <v>0</v>
      </c>
      <c r="F9" s="18" t="s">
        <v>8</v>
      </c>
    </row>
    <row r="10" spans="1:6" ht="9" customHeight="1">
      <c r="A10" s="9"/>
      <c r="B10" s="120"/>
      <c r="C10" s="121"/>
      <c r="E10" s="131"/>
    </row>
    <row r="11" spans="1:6">
      <c r="A11" s="9"/>
      <c r="B11" s="120">
        <v>2</v>
      </c>
      <c r="C11" s="122" t="s">
        <v>33</v>
      </c>
      <c r="E11" s="130">
        <f>'DPGF '!F32</f>
        <v>0</v>
      </c>
      <c r="F11" s="18" t="s">
        <v>8</v>
      </c>
    </row>
    <row r="12" spans="1:6" ht="9" customHeight="1">
      <c r="A12" s="9"/>
      <c r="B12" s="120"/>
      <c r="C12" s="121"/>
      <c r="E12" s="131"/>
    </row>
    <row r="13" spans="1:6">
      <c r="A13" s="9"/>
      <c r="B13" s="120">
        <v>3</v>
      </c>
      <c r="C13" s="122" t="s">
        <v>51</v>
      </c>
      <c r="E13" s="130">
        <f>'DPGF '!F45</f>
        <v>0</v>
      </c>
      <c r="F13" s="18" t="s">
        <v>8</v>
      </c>
    </row>
    <row r="14" spans="1:6" ht="9" customHeight="1">
      <c r="A14" s="9"/>
      <c r="B14" s="120"/>
      <c r="C14" s="121"/>
      <c r="E14" s="131"/>
    </row>
    <row r="15" spans="1:6">
      <c r="A15" s="9"/>
      <c r="B15" s="120">
        <v>4</v>
      </c>
      <c r="C15" s="122" t="s">
        <v>94</v>
      </c>
      <c r="E15" s="130" t="str">
        <f>'DPGF '!B54</f>
        <v>Sans objet</v>
      </c>
      <c r="F15" s="18" t="s">
        <v>8</v>
      </c>
    </row>
    <row r="16" spans="1:6" ht="9" customHeight="1">
      <c r="A16" s="9"/>
      <c r="B16" s="120"/>
      <c r="C16" s="121"/>
      <c r="E16" s="131"/>
    </row>
    <row r="17" spans="1:6">
      <c r="A17" s="9"/>
      <c r="B17" s="120">
        <v>5</v>
      </c>
      <c r="C17" s="122" t="s">
        <v>63</v>
      </c>
      <c r="E17" s="130">
        <f>'DPGF '!F61</f>
        <v>0</v>
      </c>
      <c r="F17" s="18" t="s">
        <v>8</v>
      </c>
    </row>
    <row r="18" spans="1:6" ht="9" customHeight="1">
      <c r="A18" s="9"/>
      <c r="B18" s="120"/>
      <c r="C18" s="121"/>
      <c r="E18" s="131"/>
    </row>
    <row r="19" spans="1:6">
      <c r="A19" s="9"/>
      <c r="B19" s="120">
        <v>6</v>
      </c>
      <c r="C19" s="122" t="s">
        <v>69</v>
      </c>
      <c r="E19" s="130">
        <f>'DPGF '!F66</f>
        <v>0</v>
      </c>
      <c r="F19" s="18" t="s">
        <v>8</v>
      </c>
    </row>
    <row r="20" spans="1:6" ht="9" customHeight="1">
      <c r="A20" s="9"/>
      <c r="B20" s="120"/>
      <c r="C20" s="121"/>
      <c r="E20" s="131"/>
    </row>
    <row r="21" spans="1:6">
      <c r="A21" s="9"/>
      <c r="B21" s="120">
        <v>7</v>
      </c>
      <c r="C21" s="122" t="s">
        <v>72</v>
      </c>
      <c r="E21" s="130">
        <f>'DPGF '!F87</f>
        <v>0</v>
      </c>
      <c r="F21" s="18" t="s">
        <v>8</v>
      </c>
    </row>
    <row r="22" spans="1:6" ht="16.5">
      <c r="A22" s="9"/>
      <c r="B22" s="13"/>
      <c r="C22" s="15"/>
      <c r="D22" s="10"/>
      <c r="E22" s="11"/>
      <c r="F22" s="12"/>
    </row>
    <row r="23" spans="1:6" ht="21" customHeight="1">
      <c r="A23" s="36"/>
      <c r="B23" s="35"/>
      <c r="C23" s="38"/>
      <c r="D23" s="39" t="s">
        <v>314</v>
      </c>
      <c r="E23" s="11">
        <f>E21+E19+E17+E13+E11+E9</f>
        <v>0</v>
      </c>
      <c r="F23" s="40" t="s">
        <v>8</v>
      </c>
    </row>
    <row r="24" spans="1:6" ht="16.5">
      <c r="A24" s="9"/>
      <c r="B24" s="119"/>
      <c r="C24" s="118" t="s">
        <v>316</v>
      </c>
      <c r="D24" s="9"/>
      <c r="E24" s="11"/>
    </row>
    <row r="25" spans="1:6" customFormat="1" ht="16.5">
      <c r="A25" s="3"/>
      <c r="B25" s="162" t="s">
        <v>60</v>
      </c>
      <c r="C25" s="125" t="s">
        <v>97</v>
      </c>
      <c r="D25" s="127"/>
      <c r="E25" s="11">
        <f>'DPGF '!F103</f>
        <v>0</v>
      </c>
      <c r="F25" s="18" t="s">
        <v>8</v>
      </c>
    </row>
    <row r="26" spans="1:6" customFormat="1" ht="9" customHeight="1">
      <c r="A26" s="3"/>
      <c r="B26" s="133"/>
      <c r="C26" s="127"/>
      <c r="D26" s="127"/>
      <c r="E26" s="11"/>
      <c r="F26" s="134"/>
    </row>
    <row r="27" spans="1:6" customFormat="1" ht="16.5">
      <c r="A27" s="3"/>
      <c r="B27" s="162" t="s">
        <v>105</v>
      </c>
      <c r="C27" s="125" t="s">
        <v>106</v>
      </c>
      <c r="D27" s="127"/>
      <c r="E27" s="11">
        <f>'DPGF '!F137</f>
        <v>0</v>
      </c>
      <c r="F27" s="18" t="s">
        <v>8</v>
      </c>
    </row>
    <row r="28" spans="1:6" customFormat="1" ht="9" customHeight="1">
      <c r="A28" s="3"/>
      <c r="B28" s="133"/>
      <c r="C28" s="127"/>
      <c r="D28" s="127"/>
      <c r="E28" s="11"/>
      <c r="F28" s="134"/>
    </row>
    <row r="29" spans="1:6" customFormat="1" ht="15">
      <c r="A29" s="3"/>
      <c r="B29" s="162" t="s">
        <v>138</v>
      </c>
      <c r="C29" s="125" t="s">
        <v>139</v>
      </c>
      <c r="D29" s="127"/>
      <c r="E29" s="132">
        <f>'DPGF '!F268</f>
        <v>0</v>
      </c>
      <c r="F29" s="18" t="s">
        <v>8</v>
      </c>
    </row>
    <row r="30" spans="1:6" customFormat="1" ht="9" customHeight="1">
      <c r="A30" s="3"/>
      <c r="B30" s="133"/>
      <c r="C30" s="127"/>
      <c r="D30" s="127"/>
      <c r="E30" s="133"/>
      <c r="F30" s="134"/>
    </row>
    <row r="31" spans="1:6" customFormat="1" ht="15">
      <c r="A31" s="3"/>
      <c r="B31" s="162" t="s">
        <v>226</v>
      </c>
      <c r="C31" s="125" t="s">
        <v>227</v>
      </c>
      <c r="D31" s="127"/>
      <c r="E31" s="132">
        <f>'DPGF '!F275</f>
        <v>0</v>
      </c>
      <c r="F31" s="18" t="s">
        <v>8</v>
      </c>
    </row>
    <row r="32" spans="1:6" customFormat="1" ht="9" customHeight="1">
      <c r="A32" s="3"/>
      <c r="B32" s="133"/>
      <c r="C32" s="127"/>
      <c r="D32" s="127"/>
      <c r="E32" s="133"/>
      <c r="F32" s="134"/>
    </row>
    <row r="33" spans="1:7" customFormat="1" ht="15">
      <c r="A33" s="3"/>
      <c r="B33" s="162" t="s">
        <v>231</v>
      </c>
      <c r="C33" s="125" t="s">
        <v>232</v>
      </c>
      <c r="D33" s="127"/>
      <c r="E33" s="132">
        <f>'DPGF '!F304</f>
        <v>0</v>
      </c>
      <c r="F33" s="18" t="s">
        <v>8</v>
      </c>
    </row>
    <row r="34" spans="1:7" customFormat="1" ht="9" customHeight="1">
      <c r="A34" s="3"/>
      <c r="B34" s="133"/>
      <c r="C34" s="127"/>
      <c r="D34" s="127"/>
      <c r="E34" s="133"/>
      <c r="F34" s="134"/>
    </row>
    <row r="35" spans="1:7" customFormat="1" ht="15">
      <c r="A35" s="3"/>
      <c r="B35" s="162" t="s">
        <v>258</v>
      </c>
      <c r="C35" s="125" t="s">
        <v>259</v>
      </c>
      <c r="D35" s="127"/>
      <c r="E35" s="132">
        <f>'DPGF '!F342</f>
        <v>0</v>
      </c>
      <c r="F35" s="18" t="s">
        <v>8</v>
      </c>
    </row>
    <row r="36" spans="1:7" customFormat="1" ht="9" customHeight="1">
      <c r="A36" s="123"/>
      <c r="B36" s="127"/>
      <c r="C36" s="128"/>
      <c r="D36" s="126"/>
      <c r="E36" s="126"/>
    </row>
    <row r="37" spans="1:7" ht="21" customHeight="1">
      <c r="A37" s="36"/>
      <c r="B37" s="35"/>
      <c r="C37" s="38"/>
      <c r="D37" s="39" t="s">
        <v>315</v>
      </c>
      <c r="E37" s="132">
        <f>E35+E33+E31+E29+E27+E25</f>
        <v>0</v>
      </c>
      <c r="F37" s="40" t="s">
        <v>8</v>
      </c>
    </row>
    <row r="38" spans="1:7" ht="16.5">
      <c r="A38" s="9"/>
      <c r="B38" s="16"/>
      <c r="C38" s="15"/>
      <c r="D38" s="17"/>
      <c r="E38" s="11"/>
      <c r="F38" s="12"/>
      <c r="G38" s="14"/>
    </row>
    <row r="39" spans="1:7" ht="21" customHeight="1">
      <c r="A39" s="36"/>
      <c r="B39" s="35"/>
      <c r="C39" s="38"/>
      <c r="D39" s="39" t="s">
        <v>9</v>
      </c>
      <c r="E39" s="132">
        <f>E37+E23</f>
        <v>0</v>
      </c>
      <c r="F39" s="40" t="s">
        <v>8</v>
      </c>
    </row>
    <row r="40" spans="1:7" ht="16.5">
      <c r="A40" s="9"/>
      <c r="B40" s="18"/>
      <c r="C40" s="19"/>
      <c r="D40" s="20"/>
      <c r="E40" s="12"/>
      <c r="F40" s="12"/>
    </row>
    <row r="41" spans="1:7" ht="16.5">
      <c r="A41" s="9"/>
      <c r="B41" s="18"/>
      <c r="C41" s="19"/>
      <c r="D41" s="20" t="s">
        <v>10</v>
      </c>
      <c r="E41" s="11">
        <f>E39*0.2</f>
        <v>0</v>
      </c>
      <c r="F41" s="12" t="s">
        <v>8</v>
      </c>
    </row>
    <row r="42" spans="1:7" ht="16.5">
      <c r="A42" s="9"/>
      <c r="B42" s="18"/>
      <c r="C42" s="19"/>
      <c r="D42" s="20"/>
      <c r="E42" s="11"/>
      <c r="F42" s="12"/>
    </row>
    <row r="43" spans="1:7" ht="16.5">
      <c r="A43" s="36"/>
      <c r="B43" s="37"/>
      <c r="C43" s="38"/>
      <c r="D43" s="39" t="s">
        <v>11</v>
      </c>
      <c r="E43" s="132">
        <f>E41+E39</f>
        <v>0</v>
      </c>
      <c r="F43" s="40" t="s">
        <v>21</v>
      </c>
    </row>
    <row r="44" spans="1:7" ht="16.5">
      <c r="A44" s="9"/>
      <c r="B44" s="18"/>
      <c r="C44" s="19"/>
      <c r="D44" s="20"/>
      <c r="E44" s="12"/>
      <c r="F44" s="12"/>
    </row>
    <row r="45" spans="1:7" ht="16.5">
      <c r="A45" s="9"/>
      <c r="B45" s="124" t="s">
        <v>284</v>
      </c>
      <c r="C45" s="125" t="s">
        <v>343</v>
      </c>
      <c r="D45" s="20"/>
      <c r="E45" s="164">
        <f>'DPGF '!F364*1.2</f>
        <v>0</v>
      </c>
      <c r="F45" s="12" t="s">
        <v>21</v>
      </c>
    </row>
    <row r="46" spans="1:7" ht="16.5">
      <c r="A46" s="9"/>
      <c r="B46" s="127"/>
      <c r="C46" s="135"/>
      <c r="D46" s="20"/>
      <c r="E46" s="21"/>
      <c r="F46" s="22"/>
    </row>
    <row r="47" spans="1:7" ht="16.5">
      <c r="A47" s="9"/>
      <c r="B47" s="124" t="s">
        <v>285</v>
      </c>
      <c r="C47" s="125" t="s">
        <v>344</v>
      </c>
      <c r="D47" s="20"/>
      <c r="E47" s="164">
        <f>'DPGF '!F407*1.2</f>
        <v>0</v>
      </c>
      <c r="F47" s="12" t="s">
        <v>21</v>
      </c>
    </row>
    <row r="48" spans="1:7" ht="16.5">
      <c r="A48" s="9"/>
      <c r="B48" s="124"/>
      <c r="C48" s="125"/>
      <c r="D48" s="20"/>
      <c r="E48" s="21"/>
      <c r="F48" s="12"/>
    </row>
    <row r="49" spans="1:6">
      <c r="A49" s="136" t="s">
        <v>12</v>
      </c>
      <c r="B49" s="137"/>
      <c r="C49" s="137"/>
      <c r="D49" s="138"/>
      <c r="E49" s="139"/>
      <c r="F49" s="139"/>
    </row>
    <row r="50" spans="1:6">
      <c r="A50" s="139" t="s">
        <v>13</v>
      </c>
      <c r="B50" s="139"/>
      <c r="C50" s="139"/>
      <c r="D50" s="138"/>
      <c r="E50" s="139"/>
      <c r="F50" s="139"/>
    </row>
    <row r="51" spans="1:6">
      <c r="A51" s="139"/>
      <c r="B51" s="139"/>
      <c r="C51" s="139"/>
      <c r="D51" s="138"/>
      <c r="E51" s="139"/>
      <c r="F51" s="139"/>
    </row>
    <row r="52" spans="1:6">
      <c r="A52" s="139" t="s">
        <v>14</v>
      </c>
      <c r="B52" s="139"/>
      <c r="C52" s="139"/>
      <c r="D52" s="138"/>
      <c r="E52" s="139"/>
      <c r="F52" s="139"/>
    </row>
    <row r="53" spans="1:6">
      <c r="A53" s="140"/>
      <c r="B53" s="140"/>
      <c r="C53" s="141"/>
      <c r="D53" s="140"/>
      <c r="E53" s="142"/>
      <c r="F53" s="140"/>
    </row>
    <row r="54" spans="1:6">
      <c r="A54" s="140" t="s">
        <v>15</v>
      </c>
      <c r="B54" s="140"/>
      <c r="C54" s="141"/>
      <c r="D54" s="139"/>
      <c r="E54" s="142"/>
      <c r="F54" s="140"/>
    </row>
    <row r="55" spans="1:6">
      <c r="A55" s="140"/>
      <c r="B55" s="140"/>
      <c r="C55" s="141"/>
      <c r="D55" s="140"/>
      <c r="E55" s="145" t="s">
        <v>16</v>
      </c>
      <c r="F55" s="140"/>
    </row>
    <row r="56" spans="1:6">
      <c r="A56" s="140"/>
      <c r="B56" s="143"/>
      <c r="C56" s="8"/>
      <c r="D56" s="144"/>
      <c r="E56" s="145" t="s">
        <v>17</v>
      </c>
      <c r="F56" s="140"/>
    </row>
    <row r="57" spans="1:6">
      <c r="A57" s="140"/>
      <c r="B57" s="143"/>
      <c r="C57" s="8"/>
      <c r="D57" s="144"/>
      <c r="E57" s="145" t="s">
        <v>18</v>
      </c>
      <c r="F57" s="137"/>
    </row>
    <row r="58" spans="1:6" ht="15.75">
      <c r="A58" s="23"/>
      <c r="B58" s="143"/>
      <c r="C58" s="8"/>
      <c r="D58" s="144"/>
      <c r="E58" s="145" t="s">
        <v>19</v>
      </c>
      <c r="F58" s="26"/>
    </row>
    <row r="59" spans="1:6" ht="15.75">
      <c r="A59" s="23"/>
      <c r="B59" s="143"/>
      <c r="D59" s="144"/>
      <c r="E59" s="25"/>
      <c r="F59" s="26"/>
    </row>
    <row r="60" spans="1:6" ht="15.75">
      <c r="A60" s="9"/>
      <c r="C60" s="27"/>
      <c r="D60" s="24"/>
      <c r="E60" s="25"/>
      <c r="F60" s="26"/>
    </row>
    <row r="61" spans="1:6">
      <c r="A61" s="9"/>
      <c r="D61" s="28"/>
      <c r="E61" s="9"/>
    </row>
    <row r="62" spans="1:6">
      <c r="A62" s="9"/>
      <c r="D62" s="28"/>
      <c r="E62" s="9"/>
    </row>
    <row r="63" spans="1:6">
      <c r="A63" s="9"/>
      <c r="D63" s="28"/>
      <c r="E63" s="9"/>
    </row>
  </sheetData>
  <mergeCells count="4">
    <mergeCell ref="A3:F3"/>
    <mergeCell ref="A5:F5"/>
    <mergeCell ref="B6:F6"/>
    <mergeCell ref="A7:F7"/>
  </mergeCells>
  <pageMargins left="0.7" right="0.7" top="0.75" bottom="0.75" header="0.3" footer="0.3"/>
  <pageSetup paperSize="9" scale="92" orientation="portrait" verticalDpi="1200" r:id="rId1"/>
  <headerFooter>
    <oddHeader>&amp;L&amp;8Réaménagement du Hall de l’ IBMC  &amp;R&amp;8PRO &amp; DCE Indice 2
MACRO LOT 01</oddHeader>
    <oddFooter>&amp;L&amp;8ID  + solaresbauen&amp;R9/9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5B1A3F-32BA-4743-9974-DBF956BA2938}">
  <dimension ref="A1"/>
  <sheetViews>
    <sheetView workbookViewId="0">
      <selection activeCell="E30" sqref="E30"/>
    </sheetView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1</vt:i4>
      </vt:variant>
    </vt:vector>
  </HeadingPairs>
  <TitlesOfParts>
    <vt:vector size="4" baseType="lpstr">
      <vt:lpstr>DPGF </vt:lpstr>
      <vt:lpstr>RECAPITULATION</vt:lpstr>
      <vt:lpstr>Feuil1</vt:lpstr>
      <vt:lpstr>'DPGF 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Martine</dc:creator>
  <cp:lastModifiedBy>Martine SCHMITT</cp:lastModifiedBy>
  <cp:lastPrinted>2025-06-17T08:22:00Z</cp:lastPrinted>
  <dcterms:created xsi:type="dcterms:W3CDTF">2014-11-26T13:39:32Z</dcterms:created>
  <dcterms:modified xsi:type="dcterms:W3CDTF">2025-12-03T09:50:33Z</dcterms:modified>
</cp:coreProperties>
</file>